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5" windowWidth="20985" windowHeight="16515" activeTab="0"/>
  </bookViews>
  <sheets>
    <sheet name="Metadata" sheetId="1" r:id="rId1"/>
    <sheet name="Data" sheetId="2" r:id="rId2"/>
    <sheet name="Sites(Do NOT Edit)" sheetId="3" r:id="rId3"/>
  </sheets>
  <definedNames>
    <definedName name="_xlnm._FilterDatabase" localSheetId="2" hidden="1">'Sites(Do NOT Edit)'!$A$2:$N$645</definedName>
    <definedName name="_xlfn.AGGREGATE" hidden="1">#NAME?</definedName>
    <definedName name="ABSTRACT">'Metadata'!$A$6</definedName>
    <definedName name="Address_line_2">'Metadata'!$A$22</definedName>
    <definedName name="Address_line_3">'Metadata'!$A$23</definedName>
    <definedName name="Availability_Status">'Metadata'!$A$37</definedName>
    <definedName name="Beginning_Date">'Metadata'!$A$33</definedName>
    <definedName name="City">'Metadata'!$A$24</definedName>
    <definedName name="Code_Information">'Metadata'!$F$121</definedName>
    <definedName name="Country">'Metadata'!$A$27</definedName>
    <definedName name="DATA_FILE_INFORMATION">'Metadata'!$A$30</definedName>
    <definedName name="Data_File_Name">'Metadata'!$A$32</definedName>
    <definedName name="Data_File_URL">'Metadata'!$A$31</definedName>
    <definedName name="Data_Type">'Metadata'!$C$121</definedName>
    <definedName name="DATASET_ID">'Metadata'!$A$14</definedName>
    <definedName name="DATASET_TITLE">'Metadata'!$A$5</definedName>
    <definedName name="DateTime_Format">'Metadata'!$E$121</definedName>
    <definedName name="Distribution_URL_for_file">'Metadata'!$A$4</definedName>
    <definedName name="East_Bounding_Coordinate">'Metadata'!$A$49</definedName>
    <definedName name="Elevation">'Metadata'!$A$55</definedName>
    <definedName name="Email">'Metadata'!$A$18</definedName>
    <definedName name="End_Date">'Metadata'!$A$34</definedName>
    <definedName name="First_Name">'Metadata'!$A$19</definedName>
    <definedName name="Geographic_Description">'Metadata'!$A$46</definedName>
    <definedName name="INVESTIGATOR_INFORMATION">'Metadata'!$A$16</definedName>
    <definedName name="KEYWORD_INFORMATION">'Metadata'!$A$61</definedName>
    <definedName name="KEYWORDS">'Metadata'!$A$62</definedName>
    <definedName name="Last_Name">'Metadata'!$A$20</definedName>
    <definedName name="Latitude">'Metadata'!$A$53</definedName>
    <definedName name="Link_to_Google_Map">'Metadata'!$A$56</definedName>
    <definedName name="Location_Bounding_Box">'Metadata'!$A$47</definedName>
    <definedName name="Location_Name">'Metadata'!$A$45</definedName>
    <definedName name="Log_of_Changes">'Metadata'!$A$40</definedName>
    <definedName name="Longitude">'Metadata'!$A$54</definedName>
    <definedName name="LTER_Sites_number">'Sites(Do NOT Edit)'!$A$2:$A$645</definedName>
    <definedName name="Maintenance_Description">'Metadata'!$A$39</definedName>
    <definedName name="Maximum_Value">'Metadata'!$H$121</definedName>
    <definedName name="Metacat_Package_ID">'Metadata'!$A$2</definedName>
    <definedName name="METHODS">'Metadata'!$A$65</definedName>
    <definedName name="Minimum_Value">'Metadata'!$I$121</definedName>
    <definedName name="Missing_Value_Code">'Metadata'!$G$121</definedName>
    <definedName name="Name_of_Data_Sheet">'Metadata'!$A$118</definedName>
    <definedName name="North_Bounding_Coordinate">'Metadata'!$A$50</definedName>
    <definedName name="Number_of_Data_Records">'Metadata'!$A$35</definedName>
    <definedName name="Number_of_Header_Rows">'Metadata'!$A$119</definedName>
    <definedName name="OR">'Metadata'!$A$111</definedName>
    <definedName name="OR_if_single_point_location">'Metadata'!$A$52</definedName>
    <definedName name="Organisms_studied">'Metadata'!$A$59</definedName>
    <definedName name="Organization">'Metadata'!$A$21</definedName>
    <definedName name="Other_Files_to_Reference">'Metadata'!$A$36</definedName>
    <definedName name="Precision">'Metadata'!$J$121</definedName>
    <definedName name="Protocol_Document">'Metadata'!$A$112</definedName>
    <definedName name="Protocol_Title">'Metadata'!$A$109</definedName>
    <definedName name="Quality_Control_Information">'Metadata'!$A$38</definedName>
    <definedName name="RESEARCH_LOCATION">'Metadata'!$A$44</definedName>
    <definedName name="Role">'Metadata'!$A$17</definedName>
    <definedName name="Sampling_and_or_Lab_Protocols">'Metadata'!$A$108</definedName>
    <definedName name="Site_name">'Sites(Do NOT Edit)'!$B$3:$B$645</definedName>
    <definedName name="Site_name_list">'Sites(Do NOT Edit)'!$B$2:$B$645</definedName>
    <definedName name="Sites">'Sites(Do NOT Edit)'!$A$3:$M$645</definedName>
    <definedName name="South_Bounding_Coordinate">'Metadata'!$A$51</definedName>
    <definedName name="State">'Metadata'!$A$25</definedName>
    <definedName name="TAXONOMIC_COVERAGE">'Metadata'!$A$58</definedName>
    <definedName name="Units">'Metadata'!$D$121</definedName>
    <definedName name="URL_of_online_Protocol">'Metadata'!$A$110</definedName>
    <definedName name="Variable_Description">'Metadata'!$B$121</definedName>
    <definedName name="VARIABLE_DESCRIPTIONS">'Metadata'!$A$120</definedName>
    <definedName name="Variable_Name">'Metadata'!$A$121</definedName>
    <definedName name="West_Bounding_Coordinate">'Metadata'!$A$48</definedName>
    <definedName name="Year_Released_to_Public">'Metadata'!$A$3</definedName>
    <definedName name="Zip_Code">'Metadata'!$A$26</definedName>
  </definedNames>
  <calcPr fullCalcOnLoad="1"/>
</workbook>
</file>

<file path=xl/comments1.xml><?xml version="1.0" encoding="utf-8"?>
<comments xmlns="http://schemas.openxmlformats.org/spreadsheetml/2006/main">
  <authors>
    <author>James Laundre</author>
    <author>powell</author>
    <author>J Laundre</author>
    <author>Jim Laundre</author>
    <author>jiml</author>
    <author>ruggem</author>
    <author>Field Description</author>
    <author> Jim Laundre</author>
  </authors>
  <commentList>
    <comment ref="A32" authorId="0">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3" authorId="0">
      <text>
        <r>
          <rPr>
            <b/>
            <sz val="8"/>
            <rFont val="Tahoma"/>
            <family val="2"/>
          </rPr>
          <t xml:space="preserve"> The date that data collection began for the dataset.</t>
        </r>
      </text>
    </comment>
    <comment ref="A45" authorId="0">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65" authorId="0">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20" authorId="0">
      <text>
        <r>
          <rPr>
            <b/>
            <sz val="8"/>
            <rFont val="Tahoma"/>
            <family val="2"/>
          </rPr>
          <t>This section describes the variables in the data set. Please be as complete as necessary.</t>
        </r>
      </text>
    </comment>
    <comment ref="A16" authorId="0">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0">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37" authorId="0">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5" authorId="1">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8" authorId="1">
      <text>
        <r>
          <rPr>
            <sz val="8"/>
            <rFont val="Tahoma"/>
            <family val="2"/>
          </rPr>
          <t xml:space="preserve">A description of the Quality Control procedures that relate to the dataset. </t>
        </r>
      </text>
    </comment>
    <comment ref="A39" authorId="1">
      <text>
        <r>
          <rPr>
            <sz val="8"/>
            <rFont val="Tahoma"/>
            <family val="2"/>
          </rPr>
          <t xml:space="preserve">A description of the maintenance of this data resource. 
This includes information about the frequency of update, 
and whether there is ongoing data collection. </t>
        </r>
      </text>
    </comment>
    <comment ref="A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3" authorId="1">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A54" authorId="1">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A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34" authorId="2">
      <text>
        <r>
          <rPr>
            <b/>
            <sz val="8"/>
            <rFont val="Tahoma"/>
            <family val="2"/>
          </rPr>
          <t>The ending date of data collection.</t>
        </r>
        <r>
          <rPr>
            <sz val="8"/>
            <rFont val="Tahoma"/>
            <family val="2"/>
          </rPr>
          <t xml:space="preserve">
</t>
        </r>
      </text>
    </comment>
    <comment ref="A40" authorId="2">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62"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 authorId="2">
      <text>
        <r>
          <rPr>
            <b/>
            <sz val="10"/>
            <rFont val="Tahoma"/>
            <family val="2"/>
          </rPr>
          <t>Short, accurate explanation of the data set. Be informative since this is
used as the description in the web page index and for searching. Double click on the box 
to write or paste the information.</t>
        </r>
        <r>
          <rPr>
            <b/>
            <sz val="8"/>
            <rFont val="Tahoma"/>
            <family val="2"/>
          </rPr>
          <t xml:space="preserve">  </t>
        </r>
        <r>
          <rPr>
            <sz val="8"/>
            <rFont val="Tahoma"/>
            <family val="2"/>
          </rPr>
          <t xml:space="preserve">
</t>
        </r>
      </text>
    </comment>
    <comment ref="A14" authorId="2">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2" authorId="2">
      <text>
        <r>
          <rPr>
            <sz val="8"/>
            <rFont val="Tahoma"/>
            <family val="2"/>
          </rPr>
          <t>A unique number assigned by the Information Manager 
for use with  Metacat server.  You DO NOT need to enter anything.</t>
        </r>
      </text>
    </comment>
    <comment ref="A59" authorId="3">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109" authorId="3">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3" authorId="2">
      <text>
        <r>
          <rPr>
            <sz val="8"/>
            <rFont val="Tahoma"/>
            <family val="2"/>
          </rPr>
          <t>Year of public release of the data. Filled out by the Information Manager.
  You DO NOT need to enter anything.</t>
        </r>
      </text>
    </comment>
    <comment ref="A110" authorId="2">
      <text>
        <r>
          <rPr>
            <b/>
            <sz val="8"/>
            <rFont val="Tahoma"/>
            <family val="2"/>
          </rPr>
          <t>List the URL to an online protocol document.</t>
        </r>
      </text>
    </comment>
    <comment ref="A112" authorId="2">
      <text>
        <r>
          <rPr>
            <b/>
            <sz val="8"/>
            <rFont val="Tahoma"/>
            <family val="2"/>
          </rPr>
          <t>Describe the protocol used. Be as complete as possible.  Include any references and deviations used from references.</t>
        </r>
      </text>
    </comment>
    <comment ref="A4" authorId="4">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1" authorId="4">
      <text>
        <r>
          <rPr>
            <b/>
            <sz val="8"/>
            <rFont val="Tahoma"/>
            <family val="2"/>
          </rPr>
          <t>The URL for the data file that this metadata describes.  This will be fill in by the Information Manager.  You Do NOT need to fill in.</t>
        </r>
      </text>
    </comment>
    <comment ref="A121" authorId="0">
      <text>
        <r>
          <rPr>
            <b/>
            <sz val="10"/>
            <color indexed="10"/>
            <rFont val="Tahoma"/>
            <family val="2"/>
          </rPr>
          <t xml:space="preserve">If the above  'Name of Data Sheet' is filled in the formula will grab the first row variable names.  </t>
        </r>
        <r>
          <rPr>
            <sz val="10"/>
            <rFont val="Tahoma"/>
            <family val="2"/>
          </rPr>
          <t>Otherwise enter the names of the variable.  These</t>
        </r>
        <r>
          <rPr>
            <b/>
            <sz val="10"/>
            <color indexed="53"/>
            <rFont val="Tahoma"/>
            <family val="2"/>
          </rPr>
          <t xml:space="preserve"> MUST</t>
        </r>
        <r>
          <rPr>
            <sz val="10"/>
            <rFont val="Tahoma"/>
            <family val="2"/>
          </rPr>
          <t xml:space="preserve"> match the names in the first row of the data sheet.  
A convent way to ensure the names are the same is using copy, paste special, transpose.
Avoid using special characters (#$^&amp;%..) . 
A  Comments variable is useful to include any additional information about individual data points. 
All Comments for a data point can be no longer than 250 characters. 
The variable Site, a numerical 3-digit code, should be taken from the Site Name Code List (code for streams, code for lakes, code for terrestrial/landwater). If you have a new site that is not on the list,
 do not code it yourself; ask the data manager to add it to the master list. 
</t>
        </r>
        <r>
          <rPr>
            <b/>
            <sz val="10"/>
            <rFont val="Tahoma"/>
            <family val="2"/>
          </rPr>
          <t>Don't forget to fill in the appropriate columns to the right.</t>
        </r>
        <r>
          <rPr>
            <sz val="10"/>
            <rFont val="Tahoma"/>
            <family val="2"/>
          </rPr>
          <t xml:space="preserve"> Depending  on selected data type, cells that are gray do not need to be filled in.</t>
        </r>
        <r>
          <rPr>
            <sz val="8"/>
            <rFont val="Tahoma"/>
            <family val="2"/>
          </rPr>
          <t xml:space="preserve">
</t>
        </r>
      </text>
    </comment>
    <comment ref="B121" authorId="0">
      <text>
        <r>
          <rPr>
            <b/>
            <sz val="10"/>
            <rFont val="Tahoma"/>
            <family val="2"/>
          </rPr>
          <t>Variable Description is an explanation of what the Variable represents. 
Include details about the units, e.g. microgram of NH4-N per gram of oven dried soil.</t>
        </r>
      </text>
    </comment>
    <comment ref="D121" authorId="1">
      <text>
        <r>
          <rPr>
            <b/>
            <sz val="12"/>
            <rFont val="Tahoma"/>
            <family val="2"/>
          </rPr>
          <t xml:space="preserve">Units field: </t>
        </r>
        <r>
          <rPr>
            <b/>
            <sz val="10"/>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E121" authorId="5">
      <text>
        <r>
          <rPr>
            <b/>
            <sz val="10"/>
            <rFont val="Tahoma"/>
            <family val="2"/>
          </rPr>
          <t xml:space="preserve">Date Time format field: </t>
        </r>
        <r>
          <rPr>
            <sz val="10"/>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F121" authorId="6">
      <text>
        <r>
          <rPr>
            <b/>
            <sz val="10"/>
            <rFont val="Tahoma"/>
            <family val="2"/>
          </rPr>
          <t>For any variables that are coded, list the 
code|definitions pairs for codes used. 
Format the list as a semicolon separated list, e.g.:
MAT| Moist Acidic Tussock ; MNT |Moist Non-acidic Tussock.</t>
        </r>
      </text>
    </comment>
    <comment ref="G121" authorId="2">
      <text>
        <r>
          <rPr>
            <b/>
            <sz val="10"/>
            <rFont val="Tahoma"/>
            <family val="2"/>
          </rPr>
          <t>Indicate the code used for missing values by using a pattern of "code|reason for missing”, e.g.  -99999|not measured
For more than one code, separate the code|reason pairs with a semicolon, e.g. 
 -9999|missing; -7777|not measured</t>
        </r>
      </text>
    </comment>
    <comment ref="A5" authorId="2">
      <text>
        <r>
          <rPr>
            <b/>
            <sz val="10"/>
            <rFont val="Tahoma"/>
            <family val="2"/>
          </rPr>
          <t>A title for the dataset.  It should be less then 200 characters 
long and should describe the data collected, geographic context, 
research site, and time frame (</t>
        </r>
        <r>
          <rPr>
            <b/>
            <sz val="10"/>
            <color indexed="10"/>
            <rFont val="Tahoma"/>
            <family val="2"/>
          </rPr>
          <t>what, where, and when</t>
        </r>
        <r>
          <rPr>
            <b/>
            <sz val="10"/>
            <rFont val="Tahoma"/>
            <family val="2"/>
          </rPr>
          <t>).</t>
        </r>
        <r>
          <rPr>
            <sz val="10"/>
            <rFont val="Tahoma"/>
            <family val="2"/>
          </rPr>
          <t xml:space="preserve">
For example: Soluble reactive phosphorus, ammonium, and nitrate data from the Kuparuk River, near Toolik Field Station, Alaska, summers 1990-2010.</t>
        </r>
      </text>
    </comment>
    <comment ref="B5" authorId="2">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B7" authorId="7">
      <text>
        <r>
          <rPr>
            <b/>
            <sz val="8"/>
            <rFont val="Tahoma"/>
            <family val="2"/>
          </rPr>
          <t xml:space="preserve"> Enter a short, accurate explanation of the dataset in the box below. Be informative since it is used as the description in the web page index. </t>
        </r>
      </text>
    </comment>
    <comment ref="B62"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59" authorId="3">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3" authorId="1">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3" authorId="1">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3" authorId="1">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3" authorId="1">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3" authorId="1">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3" authorId="1">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4" authorId="1">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4" authorId="1">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4" authorId="1">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4" authorId="1">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4" authorId="1">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4" authorId="1">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32" authorId="0">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3" authorId="0">
      <text>
        <r>
          <rPr>
            <b/>
            <sz val="8"/>
            <rFont val="Tahoma"/>
            <family val="2"/>
          </rPr>
          <t xml:space="preserve"> The date that data collection began for the dataset.</t>
        </r>
      </text>
    </comment>
    <comment ref="B34" authorId="2">
      <text>
        <r>
          <rPr>
            <b/>
            <sz val="8"/>
            <rFont val="Tahoma"/>
            <family val="2"/>
          </rPr>
          <t>The ending date of data collection.</t>
        </r>
        <r>
          <rPr>
            <sz val="8"/>
            <rFont val="Tahoma"/>
            <family val="2"/>
          </rPr>
          <t xml:space="preserve">
</t>
        </r>
      </text>
    </comment>
    <comment ref="B35" authorId="1">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6" authorId="2">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7" authorId="0">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8" authorId="1">
      <text>
        <r>
          <rPr>
            <sz val="8"/>
            <color indexed="8"/>
            <rFont val="Tahoma"/>
            <family val="2"/>
          </rPr>
          <t xml:space="preserve">A description of the Quality Control procedures that relate to the dataset. </t>
        </r>
      </text>
    </comment>
    <comment ref="B40" authorId="2">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14" authorId="2">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C121" authorId="7">
      <text>
        <r>
          <rPr>
            <sz val="10"/>
            <rFont val="Tahoma"/>
            <family val="2"/>
          </rPr>
          <t>Please select from the drop-down list. 
For</t>
        </r>
        <r>
          <rPr>
            <b/>
            <sz val="10"/>
            <rFont val="Tahoma"/>
            <family val="2"/>
          </rPr>
          <t xml:space="preserve"> Number type</t>
        </r>
        <r>
          <rPr>
            <sz val="10"/>
            <rFont val="Tahoma"/>
            <family val="2"/>
          </rPr>
          <t xml:space="preserve"> remember to enter a </t>
        </r>
        <r>
          <rPr>
            <b/>
            <sz val="10"/>
            <rFont val="Tahoma"/>
            <family val="2"/>
          </rPr>
          <t>unit.</t>
        </r>
        <r>
          <rPr>
            <sz val="10"/>
            <rFont val="Tahoma"/>
            <family val="2"/>
          </rPr>
          <t xml:space="preserve">
For</t>
        </r>
        <r>
          <rPr>
            <b/>
            <sz val="10"/>
            <rFont val="Tahoma"/>
            <family val="2"/>
          </rPr>
          <t xml:space="preserve"> DateTime</t>
        </r>
        <r>
          <rPr>
            <sz val="10"/>
            <rFont val="Tahoma"/>
            <family val="2"/>
          </rPr>
          <t xml:space="preserve"> enter a </t>
        </r>
        <r>
          <rPr>
            <b/>
            <sz val="10"/>
            <rFont val="Tahoma"/>
            <family val="2"/>
          </rPr>
          <t>Datetime format</t>
        </r>
        <r>
          <rPr>
            <sz val="10"/>
            <rFont val="Tahoma"/>
            <family val="2"/>
          </rPr>
          <t>.</t>
        </r>
      </text>
    </comment>
    <comment ref="C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45" authorId="4">
      <text>
        <r>
          <rPr>
            <b/>
            <sz val="9"/>
            <rFont val="Tahoma"/>
            <family val="2"/>
          </rPr>
          <t xml:space="preserve">The name of the sampling location or site number (from the official ARC LTER site list) see the "ARC LTER sites" worksheet Or enter a new site here.
</t>
        </r>
      </text>
    </comment>
    <comment ref="B53" authorId="1">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4" authorId="1">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5" authorId="1">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6" authorId="4">
      <text>
        <r>
          <rPr>
            <b/>
            <sz val="9"/>
            <rFont val="Tahoma"/>
            <family val="2"/>
          </rPr>
          <t>This link is generated by a formula using the lat long.  It's a way oc checking the values entered.</t>
        </r>
      </text>
    </comment>
    <comment ref="A44" authorId="0">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62" authorId="4">
      <text>
        <r>
          <rPr>
            <b/>
            <sz val="9"/>
            <rFont val="Tahoma"/>
            <family val="2"/>
          </rPr>
          <t>Leave this blank</t>
        </r>
        <r>
          <rPr>
            <sz val="9"/>
            <rFont val="Tahoma"/>
            <family val="2"/>
          </rPr>
          <t xml:space="preserve">. Any keywords not in the LTER Network controlled vocabulary will be separated out into an Artic LTER list.    
</t>
        </r>
      </text>
    </comment>
    <comment ref="B118" authorId="4">
      <text>
        <r>
          <rPr>
            <b/>
            <sz val="9"/>
            <rFont val="Tahoma"/>
            <family val="2"/>
          </rPr>
          <t>The name of the sheet with the data should be entered here.  The name is used in the forumla for calculating the max and min values.</t>
        </r>
        <r>
          <rPr>
            <sz val="9"/>
            <rFont val="Tahoma"/>
            <family val="2"/>
          </rPr>
          <t xml:space="preserve">
</t>
        </r>
      </text>
    </comment>
    <comment ref="G122" authorId="2">
      <text>
        <r>
          <rPr>
            <b/>
            <sz val="10"/>
            <rFont val="Tahoma"/>
            <family val="2"/>
          </rPr>
          <t>Indicate the code used for missing values by using a pattern of "code|reason for missing”, e.g.  -99999|not measured
For more than one code, separate the code|reason pairs with a semicolon, e.g. 
 -9999|missing; -7777|not measured</t>
        </r>
      </text>
    </comment>
    <comment ref="H121" authorId="4">
      <text>
        <r>
          <rPr>
            <sz val="10"/>
            <rFont val="Tahoma"/>
            <family val="2"/>
          </rPr>
          <t xml:space="preserve">The maximum value for a numeric variable will be calculated once the </t>
        </r>
        <r>
          <rPr>
            <b/>
            <sz val="10"/>
            <rFont val="Tahoma"/>
            <family val="2"/>
          </rPr>
          <t>Name of Data Sheet</t>
        </r>
        <r>
          <rPr>
            <sz val="10"/>
            <rFont val="Tahoma"/>
            <family val="2"/>
          </rPr>
          <t xml:space="preserve"> and</t>
        </r>
        <r>
          <rPr>
            <b/>
            <sz val="10"/>
            <rFont val="Tahoma"/>
            <family val="2"/>
          </rPr>
          <t xml:space="preserve"> Number of Data Records</t>
        </r>
        <r>
          <rPr>
            <sz val="10"/>
            <rFont val="Tahoma"/>
            <family val="2"/>
          </rPr>
          <t xml:space="preserve"> are filled in.</t>
        </r>
        <r>
          <rPr>
            <sz val="9"/>
            <rFont val="Tahoma"/>
            <family val="2"/>
          </rPr>
          <t xml:space="preserve">
</t>
        </r>
      </text>
    </comment>
    <comment ref="I121" authorId="4">
      <text>
        <r>
          <rPr>
            <sz val="10"/>
            <rFont val="Tahoma"/>
            <family val="2"/>
          </rPr>
          <t xml:space="preserve">The minimum value for a numeric variable will be calculated once the </t>
        </r>
        <r>
          <rPr>
            <b/>
            <sz val="10"/>
            <rFont val="Tahoma"/>
            <family val="2"/>
          </rPr>
          <t>Name of Data Sheet</t>
        </r>
        <r>
          <rPr>
            <sz val="10"/>
            <rFont val="Tahoma"/>
            <family val="2"/>
          </rPr>
          <t xml:space="preserve"> and </t>
        </r>
        <r>
          <rPr>
            <b/>
            <sz val="10"/>
            <rFont val="Tahoma"/>
            <family val="2"/>
          </rPr>
          <t>Number of Data Records</t>
        </r>
        <r>
          <rPr>
            <sz val="10"/>
            <rFont val="Tahoma"/>
            <family val="2"/>
          </rPr>
          <t xml:space="preserve"> are filled in.</t>
        </r>
        <r>
          <rPr>
            <sz val="9"/>
            <rFont val="Tahoma"/>
            <family val="2"/>
          </rPr>
          <t xml:space="preserve">
</t>
        </r>
      </text>
    </comment>
    <comment ref="D122" authorId="1">
      <text>
        <r>
          <rPr>
            <b/>
            <sz val="12"/>
            <rFont val="Tahoma"/>
            <family val="2"/>
          </rPr>
          <t xml:space="preserve">Units field: </t>
        </r>
        <r>
          <rPr>
            <b/>
            <sz val="10"/>
            <rFont val="Tahoma"/>
            <family val="2"/>
          </rPr>
          <t xml:space="preserve"> </t>
        </r>
        <r>
          <rPr>
            <b/>
            <sz val="10"/>
            <color indexed="10"/>
            <rFont val="Tahoma"/>
            <family val="2"/>
          </rPr>
          <t>If variable is a number use drop-down list to choose a unit.  
If it's not listed then enter the unit using a format similar to other units.  
For DataTime or Text leave blank.</t>
        </r>
        <r>
          <rPr>
            <b/>
            <sz val="8"/>
            <color indexed="10"/>
            <rFont val="Tahoma"/>
            <family val="2"/>
          </rPr>
          <t xml:space="preserve">
</t>
        </r>
      </text>
    </comment>
    <comment ref="C122" authorId="7">
      <text>
        <r>
          <rPr>
            <sz val="10"/>
            <rFont val="Tahoma"/>
            <family val="2"/>
          </rPr>
          <t>Please select from the drop-down list. 
For</t>
        </r>
        <r>
          <rPr>
            <b/>
            <sz val="10"/>
            <rFont val="Tahoma"/>
            <family val="2"/>
          </rPr>
          <t xml:space="preserve"> Number type</t>
        </r>
        <r>
          <rPr>
            <sz val="10"/>
            <rFont val="Tahoma"/>
            <family val="2"/>
          </rPr>
          <t xml:space="preserve"> remember to enter a </t>
        </r>
        <r>
          <rPr>
            <b/>
            <sz val="10"/>
            <rFont val="Tahoma"/>
            <family val="2"/>
          </rPr>
          <t>unit.</t>
        </r>
        <r>
          <rPr>
            <sz val="10"/>
            <rFont val="Tahoma"/>
            <family val="2"/>
          </rPr>
          <t xml:space="preserve">
For</t>
        </r>
        <r>
          <rPr>
            <b/>
            <sz val="10"/>
            <rFont val="Tahoma"/>
            <family val="2"/>
          </rPr>
          <t xml:space="preserve"> DateTime</t>
        </r>
        <r>
          <rPr>
            <sz val="10"/>
            <rFont val="Tahoma"/>
            <family val="2"/>
          </rPr>
          <t xml:space="preserve"> enter a </t>
        </r>
        <r>
          <rPr>
            <b/>
            <sz val="10"/>
            <rFont val="Tahoma"/>
            <family val="2"/>
          </rPr>
          <t>Datetime format</t>
        </r>
        <r>
          <rPr>
            <sz val="10"/>
            <rFont val="Tahoma"/>
            <family val="2"/>
          </rPr>
          <t>.</t>
        </r>
      </text>
    </comment>
    <comment ref="B122" authorId="0">
      <text>
        <r>
          <rPr>
            <b/>
            <sz val="10"/>
            <rFont val="Tahoma"/>
            <family val="2"/>
          </rPr>
          <t>Variable Description is an explanation of what the Variable represents. 
Include details about the units, e.g. microgram of NH4-N per gram of oven dried soil.</t>
        </r>
      </text>
    </comment>
    <comment ref="E122" authorId="5">
      <text>
        <r>
          <rPr>
            <b/>
            <sz val="10"/>
            <rFont val="Tahoma"/>
            <family val="2"/>
          </rPr>
          <t xml:space="preserve">Date Time format field: </t>
        </r>
        <r>
          <rPr>
            <sz val="10"/>
            <rFont val="Tahoma"/>
            <family val="2"/>
          </rPr>
          <t>Enter the datetime format 
(ex. DDMMMYYYY for 12Mar2002) for variables that are Data Type - datetime.
Dates should be in the format DD-MMM-YYYY (i.e. 01-Jun-1988 to avoids confusion between Canadian and USA forms of dates)
 or in the international date standard (ISO 8601), e.g. YYYY-MM-DD hh:mm:ss. 
Time in hours should be in 24 hour format (not AM or PM) and based on Alaska Standard Time, not Alaska Daylight Savings Time.</t>
        </r>
      </text>
    </comment>
    <comment ref="J121" authorId="4">
      <text>
        <r>
          <rPr>
            <sz val="10"/>
            <rFont val="Tahoma"/>
            <family val="2"/>
          </rPr>
          <t>The significant number of digits for a numeric variable.</t>
        </r>
        <r>
          <rPr>
            <sz val="9"/>
            <rFont val="Tahoma"/>
            <family val="2"/>
          </rPr>
          <t xml:space="preserve">
</t>
        </r>
      </text>
    </comment>
    <comment ref="A118" authorId="4">
      <text>
        <r>
          <rPr>
            <b/>
            <sz val="9"/>
            <rFont val="Tahoma"/>
            <family val="2"/>
          </rPr>
          <t>The name of the sheet with the data should be entered here.  The name is used in the forumla for calculating the max and min values.</t>
        </r>
        <r>
          <rPr>
            <sz val="9"/>
            <rFont val="Tahoma"/>
            <family val="2"/>
          </rPr>
          <t xml:space="preserve">
</t>
        </r>
      </text>
    </comment>
    <comment ref="A36" authorId="2">
      <text>
        <r>
          <rPr>
            <b/>
            <sz val="8"/>
            <rFont val="Tahoma"/>
            <family val="2"/>
          </rPr>
          <t>Any other files that are related to this data file. 
If not part of the Arctic LTER database then list full reference to the file.</t>
        </r>
        <r>
          <rPr>
            <sz val="8"/>
            <rFont val="Tahoma"/>
            <family val="2"/>
          </rPr>
          <t xml:space="preserve">
</t>
        </r>
      </text>
    </comment>
    <comment ref="H122" authorId="4">
      <text>
        <r>
          <rPr>
            <sz val="10"/>
            <rFont val="Tahoma"/>
            <family val="2"/>
          </rPr>
          <t xml:space="preserve">The maximum value for a numeric variable will be calculated once the </t>
        </r>
        <r>
          <rPr>
            <b/>
            <sz val="10"/>
            <rFont val="Tahoma"/>
            <family val="2"/>
          </rPr>
          <t>Name of Data Sheet</t>
        </r>
        <r>
          <rPr>
            <sz val="10"/>
            <rFont val="Tahoma"/>
            <family val="2"/>
          </rPr>
          <t xml:space="preserve"> and</t>
        </r>
        <r>
          <rPr>
            <b/>
            <sz val="10"/>
            <rFont val="Tahoma"/>
            <family val="2"/>
          </rPr>
          <t xml:space="preserve"> Number of Data Records</t>
        </r>
        <r>
          <rPr>
            <sz val="10"/>
            <rFont val="Tahoma"/>
            <family val="2"/>
          </rPr>
          <t xml:space="preserve"> are filled in.</t>
        </r>
        <r>
          <rPr>
            <sz val="9"/>
            <rFont val="Tahoma"/>
            <family val="2"/>
          </rPr>
          <t xml:space="preserve">
</t>
        </r>
      </text>
    </comment>
    <comment ref="I122" authorId="4">
      <text>
        <r>
          <rPr>
            <sz val="10"/>
            <rFont val="Tahoma"/>
            <family val="2"/>
          </rPr>
          <t xml:space="preserve">The minimum value for a numeric variable will be calculated once the </t>
        </r>
        <r>
          <rPr>
            <b/>
            <sz val="10"/>
            <rFont val="Tahoma"/>
            <family val="2"/>
          </rPr>
          <t>Name of Data Sheet</t>
        </r>
        <r>
          <rPr>
            <sz val="10"/>
            <rFont val="Tahoma"/>
            <family val="2"/>
          </rPr>
          <t xml:space="preserve"> and </t>
        </r>
        <r>
          <rPr>
            <b/>
            <sz val="10"/>
            <rFont val="Tahoma"/>
            <family val="2"/>
          </rPr>
          <t>Number of Data Records</t>
        </r>
        <r>
          <rPr>
            <sz val="10"/>
            <rFont val="Tahoma"/>
            <family val="2"/>
          </rPr>
          <t xml:space="preserve"> are filled in.</t>
        </r>
        <r>
          <rPr>
            <sz val="9"/>
            <rFont val="Tahoma"/>
            <family val="2"/>
          </rPr>
          <t xml:space="preserve">
</t>
        </r>
      </text>
    </comment>
    <comment ref="A122" authorId="0">
      <text>
        <r>
          <rPr>
            <b/>
            <sz val="10"/>
            <color indexed="10"/>
            <rFont val="Tahoma"/>
            <family val="2"/>
          </rPr>
          <t xml:space="preserve">If the above  'Name of Data Sheet' is filled in the formula will grab the first row variable names.  </t>
        </r>
        <r>
          <rPr>
            <sz val="10"/>
            <rFont val="Tahoma"/>
            <family val="2"/>
          </rPr>
          <t>Otherwise enter the names of the variable.  These</t>
        </r>
        <r>
          <rPr>
            <b/>
            <sz val="10"/>
            <color indexed="53"/>
            <rFont val="Tahoma"/>
            <family val="2"/>
          </rPr>
          <t xml:space="preserve"> MUST</t>
        </r>
        <r>
          <rPr>
            <sz val="10"/>
            <rFont val="Tahoma"/>
            <family val="2"/>
          </rPr>
          <t xml:space="preserve"> match the names in the first row of the data sheet.  
A convent way to ensure the names are the same is using copy, paste special, transpose.
Avoid using special characters (#$^&amp;%..) . 
A  Comments variable is useful to include any additional information about individual data points. 
All Comments for a data point can be no longer than 250 characters. 
The variable Site, a numerical 3-digit code, should be taken from the Site Name Code List (code for streams, code for lakes, code for terrestrial/landwater). If you have a new site that is not on the list,
 do not code it yourself; ask the data manager to add it to the master list. 
</t>
        </r>
        <r>
          <rPr>
            <b/>
            <sz val="10"/>
            <rFont val="Tahoma"/>
            <family val="2"/>
          </rPr>
          <t>Don't forget to fill in the appropriate columns to the right.</t>
        </r>
        <r>
          <rPr>
            <sz val="10"/>
            <rFont val="Tahoma"/>
            <family val="2"/>
          </rPr>
          <t xml:space="preserve"> Depending  on selected data type, cells that are gray do not need to be filled in.</t>
        </r>
        <r>
          <rPr>
            <sz val="8"/>
            <rFont val="Tahoma"/>
            <family val="2"/>
          </rPr>
          <t xml:space="preserve">
</t>
        </r>
      </text>
    </comment>
    <comment ref="B39" authorId="2">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List>
</comments>
</file>

<file path=xl/comments3.xml><?xml version="1.0" encoding="utf-8"?>
<comments xmlns="http://schemas.openxmlformats.org/spreadsheetml/2006/main">
  <authors>
    <author>powell</author>
  </authors>
  <commentList>
    <comment ref="C579" authorId="0">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<sst xmlns="http://schemas.openxmlformats.org/spreadsheetml/2006/main" count="5846" uniqueCount="1771">
  <si>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</si>
  <si>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</si>
  <si>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</si>
  <si>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</si>
  <si>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</si>
  <si>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</si>
  <si>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</si>
  <si>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</si>
  <si>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</si>
  <si>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</si>
  <si>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</si>
  <si>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</si>
  <si>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</si>
  <si>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</si>
  <si>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</si>
  <si>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</si>
  <si>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</si>
  <si>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</si>
  <si>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</si>
  <si>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</si>
  <si>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</si>
  <si>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</si>
  <si>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</si>
  <si>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</si>
  <si>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</si>
  <si>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</si>
  <si>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</si>
  <si>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</si>
  <si>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</si>
  <si>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</si>
  <si>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</si>
  <si>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</si>
  <si>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</si>
  <si>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</si>
  <si>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</si>
  <si>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</si>
  <si>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</si>
  <si>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</si>
  <si>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</si>
  <si>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</si>
  <si>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</si>
  <si>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</si>
  <si>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</si>
  <si>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</si>
  <si>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</si>
  <si>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</si>
  <si>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</si>
  <si>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</si>
  <si>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</si>
  <si>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</si>
  <si>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</si>
  <si>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</si>
  <si>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</si>
  <si>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</si>
  <si>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</si>
  <si>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</si>
  <si>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</si>
  <si>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</si>
  <si>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</si>
  <si>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</si>
  <si>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</si>
  <si>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</si>
  <si>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</si>
  <si>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</si>
  <si>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</si>
  <si>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</si>
  <si>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</si>
  <si>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</si>
  <si>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</si>
  <si>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</si>
  <si>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</si>
  <si>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</si>
  <si>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</si>
  <si>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</si>
  <si>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</si>
  <si>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</si>
  <si>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</si>
  <si>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</si>
  <si>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</si>
  <si>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</si>
  <si>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</si>
  <si>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</si>
  <si>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</si>
  <si>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</si>
  <si>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</si>
  <si>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</si>
  <si>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</si>
  <si>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</si>
  <si>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</si>
  <si>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</si>
  <si>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</si>
  <si>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</si>
  <si>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</si>
  <si>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</si>
  <si>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</si>
  <si>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</si>
  <si>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</si>
  <si>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</si>
  <si>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</si>
  <si>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</si>
  <si>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</si>
  <si>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</si>
  <si>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</si>
  <si>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</si>
  <si>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</si>
  <si>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</si>
  <si>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</si>
  <si>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</si>
  <si>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</si>
  <si>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</si>
  <si>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</si>
  <si>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</si>
  <si>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</si>
  <si>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</si>
  <si>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</si>
  <si>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</si>
  <si>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</si>
  <si>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</si>
  <si>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</si>
  <si>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</si>
  <si>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</si>
  <si>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</si>
  <si>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</si>
  <si>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</si>
  <si>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</si>
  <si>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</si>
  <si>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</si>
  <si>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</si>
  <si>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</si>
  <si>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</si>
  <si>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</si>
  <si>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</si>
  <si>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ampere</t>
  </si>
  <si>
    <t>centigram</t>
  </si>
  <si>
    <t>centisecond</t>
  </si>
  <si>
    <t>coulomb</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</si>
  <si>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</si>
  <si>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</si>
  <si>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</si>
  <si>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</si>
  <si>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</si>
  <si>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</si>
  <si>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</si>
  <si>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</si>
  <si>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</si>
  <si>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</si>
  <si>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</si>
  <si>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 xml:space="preserve">Example:  Eriophorum; Betula nana; Carex aquatilis var. aquatilis; Carex atlantica ssp. atlantica </t>
  </si>
  <si>
    <t>Note you can add more sites.</t>
  </si>
  <si>
    <t>Protocol Title</t>
  </si>
  <si>
    <t>amperePerMeterSquared</t>
  </si>
  <si>
    <t>becquerel</t>
  </si>
  <si>
    <t>becquerelPerGram</t>
  </si>
  <si>
    <t>becquerelPerMilligram</t>
  </si>
  <si>
    <t>becquerelPerMilliliter</t>
  </si>
  <si>
    <t>candela</t>
  </si>
  <si>
    <t>candelaPerMeterSquared</t>
  </si>
  <si>
    <t>centimeterCubedPerCentimeterCubed</t>
  </si>
  <si>
    <t>centimeterPerSecond</t>
  </si>
  <si>
    <t>centimeterSquared</t>
  </si>
  <si>
    <t>centimeterSquaredPerFourHundredthMeterSquared</t>
  </si>
  <si>
    <t>centimeterSquaredPerGram</t>
  </si>
  <si>
    <t>centimolePerKilogram</t>
  </si>
  <si>
    <t>disintegrationPerMinute</t>
  </si>
  <si>
    <t>gramPerCentimeterCubed</t>
  </si>
  <si>
    <t>gramPerCentimeterSquaredPerSecond</t>
  </si>
  <si>
    <t>gramPerFourHundredthMeterSquared</t>
  </si>
  <si>
    <t>gramPerGram</t>
  </si>
  <si>
    <t>gramPerHectarePerDay</t>
  </si>
  <si>
    <t>gramPerKilogram</t>
  </si>
  <si>
    <t>gramPerLiter</t>
  </si>
  <si>
    <t>gramPerLiterPerDay</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</si>
  <si>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</si>
  <si>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</si>
  <si>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</si>
  <si>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</si>
  <si>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</si>
  <si>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</si>
  <si>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</si>
  <si>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</si>
  <si>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</si>
  <si>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</si>
  <si>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</si>
  <si>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</si>
  <si>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</si>
  <si>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</si>
  <si>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</si>
  <si>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</si>
  <si>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</si>
  <si>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</si>
  <si>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</si>
  <si>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</si>
  <si>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</si>
  <si>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</si>
  <si>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</si>
  <si>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</si>
  <si>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</si>
  <si>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</si>
  <si>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</si>
  <si>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</si>
  <si>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</si>
  <si>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</si>
  <si>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</si>
  <si>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</si>
  <si>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</si>
  <si>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</si>
  <si>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</si>
  <si>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</si>
  <si>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</si>
  <si>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</si>
  <si>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</si>
  <si>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</si>
  <si>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</si>
  <si>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</si>
  <si>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</si>
  <si>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</si>
  <si>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</si>
  <si>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</si>
  <si>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</si>
  <si>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</si>
  <si>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</si>
  <si>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</si>
  <si>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</si>
  <si>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</si>
  <si>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</si>
  <si>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</si>
  <si>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</si>
  <si>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</si>
  <si>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</si>
  <si>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</si>
  <si>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</si>
  <si>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</si>
  <si>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</si>
  <si>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</si>
  <si>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</si>
  <si>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</si>
  <si>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</si>
  <si>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</si>
  <si>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</si>
  <si>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</si>
  <si>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</si>
  <si>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</si>
  <si>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</si>
  <si>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</si>
  <si>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</si>
  <si>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</si>
  <si>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</si>
  <si>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</si>
  <si>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</si>
  <si>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</si>
  <si>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</si>
  <si>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</si>
  <si>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</si>
  <si>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</si>
  <si>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</si>
  <si>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</si>
  <si>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</si>
  <si>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</si>
  <si>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</si>
  <si>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</si>
  <si>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</si>
  <si>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</si>
  <si>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</si>
  <si>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</si>
  <si>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</si>
  <si>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</si>
  <si>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wattPerMeterSquared</t>
  </si>
  <si>
    <t>waveNumber</t>
  </si>
  <si>
    <t>weber</t>
  </si>
  <si>
    <t>Role</t>
  </si>
  <si>
    <t xml:space="preserve">Owner </t>
  </si>
  <si>
    <t xml:space="preserve">Data Manager </t>
  </si>
  <si>
    <t xml:space="preserve">Field Crew </t>
  </si>
  <si>
    <t xml:space="preserve">Lab Crew </t>
  </si>
  <si>
    <t xml:space="preserve">Associated Researcher </t>
  </si>
  <si>
    <t>Investigator 4</t>
  </si>
  <si>
    <t>Investigator 5</t>
  </si>
  <si>
    <t>Investigator 6</t>
  </si>
  <si>
    <t>Investigator 7</t>
  </si>
  <si>
    <t>Investigator 8</t>
  </si>
  <si>
    <t>Email</t>
  </si>
  <si>
    <t>Organization</t>
  </si>
  <si>
    <t>text</t>
  </si>
  <si>
    <t>Do Not Modify. These are the lists for the drop-downs.</t>
  </si>
  <si>
    <t>Data Type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</si>
  <si>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</si>
  <si>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</si>
  <si>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</si>
  <si>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</si>
  <si>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</si>
  <si>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</si>
  <si>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</si>
  <si>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</si>
  <si>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</si>
  <si>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</si>
  <si>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</si>
  <si>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
  </si>
  <si>
    <t>Stream</t>
  </si>
  <si>
    <t>Kup</t>
  </si>
  <si>
    <t>Atigun River West Fork</t>
  </si>
  <si>
    <t>Confluence with the main fork of the Atigun</t>
  </si>
  <si>
    <t>Lake and stream survey 1988</t>
  </si>
  <si>
    <t>Atigun River</t>
  </si>
  <si>
    <t>Confluence with the West Fork of the Atigun</t>
  </si>
  <si>
    <t>Roche Moutonnee</t>
  </si>
  <si>
    <t>At the Haul Road</t>
  </si>
  <si>
    <t>Mt. Roche</t>
  </si>
  <si>
    <t>Roche Moutanee</t>
  </si>
  <si>
    <t>Oksrukuyik Creek</t>
  </si>
  <si>
    <t>Ox</t>
  </si>
  <si>
    <t>Oxy</t>
  </si>
  <si>
    <t>Sagavanirktok River</t>
  </si>
  <si>
    <t>Sag R</t>
  </si>
  <si>
    <t>Sag</t>
  </si>
  <si>
    <t>Alexa Creek</t>
  </si>
  <si>
    <t>Happy Valley Stream</t>
  </si>
  <si>
    <t>Toolik River</t>
  </si>
  <si>
    <t>Hershey Creek</t>
  </si>
  <si>
    <t>Imnavait Creek</t>
  </si>
  <si>
    <t>IMN</t>
  </si>
  <si>
    <t>Imnaviat</t>
  </si>
  <si>
    <t>Ribdon River</t>
  </si>
  <si>
    <t>Toolik Inlet</t>
  </si>
  <si>
    <t>Toolik Inlet Stream</t>
  </si>
  <si>
    <t>IS19</t>
  </si>
  <si>
    <t>ISeries</t>
  </si>
  <si>
    <t>Toolik Outlet</t>
  </si>
  <si>
    <t>Toolik Outlet Stream</t>
  </si>
  <si>
    <t>I8 Outlet</t>
  </si>
  <si>
    <t>I8 Out</t>
  </si>
  <si>
    <t xml:space="preserve">Blueberry Creek </t>
  </si>
  <si>
    <t>Kuparuk Spring</t>
  </si>
  <si>
    <t>Wolf Creek</t>
  </si>
  <si>
    <t>Oksrukuyik Creek Tributary</t>
  </si>
  <si>
    <t>E 01 Outlet</t>
  </si>
  <si>
    <t>E1 Outlet</t>
  </si>
  <si>
    <t>E1-Out</t>
  </si>
  <si>
    <t>Kuparuk River Ice Field</t>
  </si>
  <si>
    <t>Kuparuk aufeis</t>
  </si>
  <si>
    <t>Section Creek</t>
  </si>
  <si>
    <t>Cobblestone Creek</t>
  </si>
  <si>
    <t>Toolik River Ice Field</t>
  </si>
  <si>
    <t>Toolik aufeis</t>
  </si>
  <si>
    <t>May Creek</t>
  </si>
  <si>
    <t>Echooka River</t>
  </si>
  <si>
    <t>Atigun tributary station 01</t>
  </si>
  <si>
    <t>Atigun trib sta 1</t>
  </si>
  <si>
    <t>Atigun tributary station 02</t>
  </si>
  <si>
    <t>Atigun trib sta 2</t>
  </si>
  <si>
    <t>Atigun tributary station 03</t>
  </si>
  <si>
    <t>Atigun trib sta 3</t>
  </si>
  <si>
    <t>Gates River Station 04</t>
  </si>
  <si>
    <t>Gates River Sta. 4</t>
  </si>
  <si>
    <t>Gates River Station 05</t>
  </si>
  <si>
    <t>Gates River Sta. 5</t>
  </si>
  <si>
    <t>Gates River Station 06</t>
  </si>
  <si>
    <t>Gates River Sta. 6</t>
  </si>
  <si>
    <t>Birthday Creek</t>
  </si>
  <si>
    <t>LTER_Shaver_Kling_Bowden_Giblin_Luecke</t>
  </si>
  <si>
    <t>Anaktuvuk Burn</t>
  </si>
  <si>
    <t>Itkillik Tributary-Burned</t>
  </si>
  <si>
    <t>Angie 1a</t>
  </si>
  <si>
    <t>Itkillik Tributary-Unburned</t>
  </si>
  <si>
    <t>Angie 2a</t>
  </si>
  <si>
    <t>North River</t>
  </si>
  <si>
    <t>North River Thermokarst</t>
  </si>
  <si>
    <t>Shrew River</t>
  </si>
  <si>
    <t>Shrew River North</t>
  </si>
  <si>
    <t>South River</t>
  </si>
  <si>
    <t>South Main</t>
  </si>
  <si>
    <t>South River Main</t>
  </si>
  <si>
    <t>South River Tributary</t>
  </si>
  <si>
    <t>South River Trib</t>
  </si>
  <si>
    <t>Valley of Thermokarst</t>
  </si>
  <si>
    <t>VTK</t>
  </si>
  <si>
    <t>Thermokarst sampling</t>
  </si>
  <si>
    <t>Valley of Thermokarst – Ref 1</t>
  </si>
  <si>
    <t>VTK1</t>
  </si>
  <si>
    <t>Valley of Thermokarst – Ref 2</t>
  </si>
  <si>
    <t>VTK2</t>
  </si>
  <si>
    <t>North River - mouth</t>
  </si>
  <si>
    <t>Test area 1 (Nanushuk River)</t>
  </si>
  <si>
    <t>Test area 2 (North R headwater)</t>
  </si>
  <si>
    <t>Toolik</t>
  </si>
  <si>
    <t>Toolik Lake Main Station</t>
  </si>
  <si>
    <t>Lake</t>
  </si>
  <si>
    <t>TM</t>
  </si>
  <si>
    <t>Tlk</t>
  </si>
  <si>
    <t>Toolik Lake Limno Corrals</t>
  </si>
  <si>
    <t>Experiments done in Limno Bay</t>
  </si>
  <si>
    <t>Toolik Limno Bay</t>
  </si>
  <si>
    <t>Western bay of Toolik where limno corral experiments were done in the 1980s</t>
  </si>
  <si>
    <t>TLB</t>
  </si>
  <si>
    <t>Toolik Bay</t>
  </si>
  <si>
    <t>N 01</t>
  </si>
  <si>
    <t>N1</t>
  </si>
  <si>
    <t>N1S and N1D for Shallow and Deep ends of the lake</t>
  </si>
  <si>
    <t>N 02</t>
  </si>
  <si>
    <t>N2</t>
  </si>
  <si>
    <t>N2F, N2C, N2 Reference, and N2 Treatment</t>
  </si>
  <si>
    <t>N 03</t>
  </si>
  <si>
    <t>N3</t>
  </si>
  <si>
    <t>S 05</t>
  </si>
  <si>
    <t>S5</t>
  </si>
  <si>
    <t>S 06</t>
  </si>
  <si>
    <t>S6</t>
  </si>
  <si>
    <t>NE 12</t>
  </si>
  <si>
    <t>Dog Bone Lake</t>
  </si>
  <si>
    <t>NE 14</t>
  </si>
  <si>
    <t>Lunker Lake</t>
  </si>
  <si>
    <t>Itigaknit Lake</t>
  </si>
  <si>
    <t>Has been called NE15, which is incorrect.  Delete this reference if you find it, and change to Itigaknit.</t>
  </si>
  <si>
    <t>I1</t>
  </si>
  <si>
    <t>I 1</t>
  </si>
  <si>
    <t>I-1</t>
  </si>
  <si>
    <t>Toolik Inlet Lakes</t>
  </si>
  <si>
    <t>I2</t>
  </si>
  <si>
    <t>I 2</t>
  </si>
  <si>
    <t>I-2</t>
  </si>
  <si>
    <t>I3</t>
  </si>
  <si>
    <t>I 3</t>
  </si>
  <si>
    <t>I-3</t>
  </si>
  <si>
    <t>I4</t>
  </si>
  <si>
    <t>I 4</t>
  </si>
  <si>
    <t>I-4</t>
  </si>
  <si>
    <t>I5</t>
  </si>
  <si>
    <t>I 5</t>
  </si>
  <si>
    <t>I-5</t>
  </si>
  <si>
    <t>I6</t>
  </si>
  <si>
    <t>I 6</t>
  </si>
  <si>
    <t>I-6</t>
  </si>
  <si>
    <t>I7</t>
  </si>
  <si>
    <t>I 7</t>
  </si>
  <si>
    <t>I-7</t>
  </si>
  <si>
    <t>I8</t>
  </si>
  <si>
    <t>I 8</t>
  </si>
  <si>
    <t>I-8</t>
  </si>
  <si>
    <t>I9</t>
  </si>
  <si>
    <t>I 9</t>
  </si>
  <si>
    <t>I-9</t>
  </si>
  <si>
    <t>I Swamp</t>
  </si>
  <si>
    <t>Swamp</t>
  </si>
  <si>
    <t>Galbraith Lake</t>
  </si>
  <si>
    <t>Lake and stream survey 1988 #04</t>
  </si>
  <si>
    <t>Island Lake</t>
  </si>
  <si>
    <t>Lake and stream survey 1988 #28</t>
  </si>
  <si>
    <t>Lake Anne</t>
  </si>
  <si>
    <t>Lake and stream survey 1988 #05</t>
  </si>
  <si>
    <t>Lake George</t>
  </si>
  <si>
    <t>Lake and stream survey 1988 #06</t>
  </si>
  <si>
    <t>Lake Charles</t>
  </si>
  <si>
    <t>Lake and stream survey 1988 #10</t>
  </si>
  <si>
    <t>Windy Lake</t>
  </si>
  <si>
    <t>South of Dead Horse</t>
  </si>
  <si>
    <t>Lake and stream survey 1988 #11</t>
  </si>
  <si>
    <t>Silhouette Lake</t>
  </si>
  <si>
    <t>Lake and stream survey 1988 #12</t>
  </si>
  <si>
    <t>Borrow Pit  1</t>
  </si>
  <si>
    <t>Lake and stream survey 1988 #14</t>
  </si>
  <si>
    <t>Borrow Pit  2</t>
  </si>
  <si>
    <t>Lake and stream survey 1988 #15</t>
  </si>
  <si>
    <t>Lake Maxine</t>
  </si>
  <si>
    <t>Lake and stream survey 1988 #16</t>
  </si>
  <si>
    <t>Lake Carolyn</t>
  </si>
  <si>
    <t>Lake and stream survey 1988 #17</t>
  </si>
  <si>
    <t>Lake Africa</t>
  </si>
  <si>
    <t>Lake and stream survey 1988 #18</t>
  </si>
  <si>
    <t>Sag C Pit</t>
  </si>
  <si>
    <t>Lake and stream survey 1988 #19</t>
  </si>
  <si>
    <t>Dune Pond</t>
  </si>
  <si>
    <t>Lake and stream survey 1988 #20</t>
  </si>
  <si>
    <t>Bern Lake</t>
  </si>
  <si>
    <t>Lake and stream survey 1988 #21</t>
  </si>
  <si>
    <t>Lake Colleen</t>
  </si>
  <si>
    <t>Lake and stream survey 1988 #22</t>
  </si>
  <si>
    <t>Colleen Lake</t>
  </si>
  <si>
    <t>Lake William</t>
  </si>
  <si>
    <t>Lake and stream survey 1988 #26</t>
  </si>
  <si>
    <t>William Lake</t>
  </si>
  <si>
    <t>Camp Pond</t>
  </si>
  <si>
    <t>Near old camp by the south end of the runway</t>
  </si>
  <si>
    <t>Lake and stream survey 1988 #27</t>
  </si>
  <si>
    <t>C Pond</t>
  </si>
  <si>
    <t>Green Cabin Lake</t>
  </si>
  <si>
    <t>Headwater Lake of the Kupurak River</t>
  </si>
  <si>
    <t>GTH#46</t>
  </si>
  <si>
    <t>GTH 046</t>
  </si>
  <si>
    <t>Elusive Lake</t>
  </si>
  <si>
    <t>On accomplishment Creek</t>
  </si>
  <si>
    <t>Dam Pond</t>
  </si>
  <si>
    <t>Behind kitchen at new camp, just north of main Toolik Inlet</t>
  </si>
  <si>
    <t>E 05</t>
  </si>
  <si>
    <t>Oil Spill Lake</t>
  </si>
  <si>
    <t>Oil</t>
  </si>
  <si>
    <t>E 01</t>
  </si>
  <si>
    <t>E 1</t>
  </si>
  <si>
    <t>E1</t>
  </si>
  <si>
    <t>NE 02</t>
  </si>
  <si>
    <t>NE2</t>
  </si>
  <si>
    <t>S 01</t>
  </si>
  <si>
    <t>S 02</t>
  </si>
  <si>
    <t>S 03</t>
  </si>
  <si>
    <t>S 04</t>
  </si>
  <si>
    <t>S 07</t>
  </si>
  <si>
    <t>S 08</t>
  </si>
  <si>
    <t>S 09</t>
  </si>
  <si>
    <t>S 10</t>
  </si>
  <si>
    <t>S 11</t>
  </si>
  <si>
    <t>S 12</t>
  </si>
  <si>
    <t>S 13</t>
  </si>
  <si>
    <t>Itkillik Lake</t>
  </si>
  <si>
    <t>Itkillik</t>
  </si>
  <si>
    <t>Campsite Lake</t>
  </si>
  <si>
    <t>Oil Can</t>
  </si>
  <si>
    <t>Gas Can</t>
  </si>
  <si>
    <t>O1</t>
  </si>
  <si>
    <t>These are lakes near Campsite Lake</t>
  </si>
  <si>
    <t>O 1</t>
  </si>
  <si>
    <t>O2</t>
  </si>
  <si>
    <t>O 2</t>
  </si>
  <si>
    <t>O3</t>
  </si>
  <si>
    <t>O 3</t>
  </si>
  <si>
    <t>Fog Lake 1</t>
  </si>
  <si>
    <t>Foggy Lake</t>
  </si>
  <si>
    <t>Fog 01</t>
  </si>
  <si>
    <t>Fog Lake 2</t>
  </si>
  <si>
    <t>Hanging Lake</t>
  </si>
  <si>
    <t>Fog 02</t>
  </si>
  <si>
    <t>Fog Lake 3</t>
  </si>
  <si>
    <t>Moose Lake</t>
  </si>
  <si>
    <t>Fog 03</t>
  </si>
  <si>
    <t>Fog Lake 4</t>
  </si>
  <si>
    <t>Fog 04</t>
  </si>
  <si>
    <t>F4</t>
  </si>
  <si>
    <t>Fog Lake 5</t>
  </si>
  <si>
    <t>Fog 05</t>
  </si>
  <si>
    <t>F5</t>
  </si>
  <si>
    <t>Sag 1</t>
  </si>
  <si>
    <t>Sag 2</t>
  </si>
  <si>
    <t>NE 9B</t>
  </si>
  <si>
    <t>NE9B</t>
  </si>
  <si>
    <t>bedrock lake</t>
  </si>
  <si>
    <t>I8 Headwater</t>
  </si>
  <si>
    <t>I8 HW</t>
  </si>
  <si>
    <t>IS1</t>
  </si>
  <si>
    <t>I2 Outlet</t>
  </si>
  <si>
    <t>I2 Out</t>
  </si>
  <si>
    <t>IS2</t>
  </si>
  <si>
    <t>I1 Outlet</t>
  </si>
  <si>
    <t>I1 Out</t>
  </si>
  <si>
    <t>IS3</t>
  </si>
  <si>
    <t>I1 into I3</t>
  </si>
  <si>
    <t>I1-I3</t>
  </si>
  <si>
    <t>IS4</t>
  </si>
  <si>
    <t>I2 into I3</t>
  </si>
  <si>
    <t>I2-I3</t>
  </si>
  <si>
    <t>IS5</t>
  </si>
  <si>
    <t>I3 Outlet</t>
  </si>
  <si>
    <t>I3 Out</t>
  </si>
  <si>
    <t>IS6</t>
  </si>
  <si>
    <t>I4 Outlet</t>
  </si>
  <si>
    <t>I4 Out</t>
  </si>
  <si>
    <t>IS7</t>
  </si>
  <si>
    <t>I4 into I5</t>
  </si>
  <si>
    <t>I4-I5</t>
  </si>
  <si>
    <t>IS8</t>
  </si>
  <si>
    <t>I5 Outlet</t>
  </si>
  <si>
    <t>I5 Out</t>
  </si>
  <si>
    <t>IS9</t>
  </si>
  <si>
    <t>I5 into I6</t>
  </si>
  <si>
    <t>I5-I6</t>
  </si>
  <si>
    <t>IS10</t>
  </si>
  <si>
    <t>I6 Inlet West</t>
  </si>
  <si>
    <t>I6 West Inlet</t>
  </si>
  <si>
    <t>IS11</t>
  </si>
  <si>
    <t>I6 Outlet</t>
  </si>
  <si>
    <t>I6 Out</t>
  </si>
  <si>
    <t>IS12</t>
  </si>
  <si>
    <t>I7 Outlet</t>
  </si>
  <si>
    <t>I7 Out</t>
  </si>
  <si>
    <t>IS13</t>
  </si>
  <si>
    <t>I8 Inlet</t>
  </si>
  <si>
    <t>I8 In</t>
  </si>
  <si>
    <t>IS14</t>
  </si>
  <si>
    <t>I7 into I9</t>
  </si>
  <si>
    <t>I7-I9</t>
  </si>
  <si>
    <t>IS16</t>
  </si>
  <si>
    <t>I8 into I9</t>
  </si>
  <si>
    <t>I8-I9</t>
  </si>
  <si>
    <t>IS17</t>
  </si>
  <si>
    <t>Milkyway Lower</t>
  </si>
  <si>
    <t>MWL</t>
  </si>
  <si>
    <t>IS18</t>
  </si>
  <si>
    <t>I Swamp Inlet</t>
  </si>
  <si>
    <t>I-swamp In</t>
  </si>
  <si>
    <t>Swamp In</t>
  </si>
  <si>
    <t>Costal Plain Lake  01</t>
  </si>
  <si>
    <t>LH-1</t>
  </si>
  <si>
    <t>Coastal Plain Lakes Helicopter Survey 1994, 1995 #1 and #2</t>
  </si>
  <si>
    <t>Costal Plain Lake  02</t>
  </si>
  <si>
    <t>LH-2</t>
  </si>
  <si>
    <t>Costal Plain Lake  03</t>
  </si>
  <si>
    <t>LH-3</t>
  </si>
  <si>
    <t>Costal Plain Lake  04</t>
  </si>
  <si>
    <t>LH-4</t>
  </si>
  <si>
    <t>Costal Plain Lake  05</t>
  </si>
  <si>
    <t>LH-5</t>
  </si>
  <si>
    <t>Costal Plain Lake  06</t>
  </si>
  <si>
    <t>LH-6</t>
  </si>
  <si>
    <t>Costal Plain Lake  07</t>
  </si>
  <si>
    <t>LH-7</t>
  </si>
  <si>
    <t>Costal Plain Lake  08</t>
  </si>
  <si>
    <t>LH-8</t>
  </si>
  <si>
    <t>Costal Plain Lake  09</t>
  </si>
  <si>
    <t>LH-9</t>
  </si>
  <si>
    <t>Costal Plain Lake  10</t>
  </si>
  <si>
    <t>LH-10</t>
  </si>
  <si>
    <t>Costal Plain Lake  11</t>
  </si>
  <si>
    <t>LH-11</t>
  </si>
  <si>
    <t>Costal Plain Lake  12</t>
  </si>
  <si>
    <t>LH-12</t>
  </si>
  <si>
    <t>Costal Plain Lake  13</t>
  </si>
  <si>
    <t>LH-13</t>
  </si>
  <si>
    <t>Costal Plain Lake  14</t>
  </si>
  <si>
    <t>LH-14</t>
  </si>
  <si>
    <t>Costal Plain Lake  16</t>
  </si>
  <si>
    <t>LH-16</t>
  </si>
  <si>
    <t>Costal Plain Lake  17</t>
  </si>
  <si>
    <t>LH-17</t>
  </si>
  <si>
    <t>Costal Plain Lake  18</t>
  </si>
  <si>
    <t>LH-18</t>
  </si>
  <si>
    <t>Costal Plain Lake  19</t>
  </si>
  <si>
    <t>LH-19</t>
  </si>
  <si>
    <t>Costal Plain Lake  20</t>
  </si>
  <si>
    <t>LH-20</t>
  </si>
  <si>
    <t>Costal Plain Lake  21</t>
  </si>
  <si>
    <t>LH-21</t>
  </si>
  <si>
    <t>Costal Plain Lake  22</t>
  </si>
  <si>
    <t>LH-22</t>
  </si>
  <si>
    <t>Costal Plain Lake  23</t>
  </si>
  <si>
    <t>LH-23</t>
  </si>
  <si>
    <t>Costal Plain Lake  24</t>
  </si>
  <si>
    <t>LH-24</t>
  </si>
  <si>
    <t>Costal Plain Lake  25</t>
  </si>
  <si>
    <t>LH-25</t>
  </si>
  <si>
    <t>Costal Plain Lake  26</t>
  </si>
  <si>
    <t>LH-26</t>
  </si>
  <si>
    <t>Costal Plain Lake  27</t>
  </si>
  <si>
    <t>LH-27</t>
  </si>
  <si>
    <t>Costal Plain Lake  28</t>
  </si>
  <si>
    <t>LH-28</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</si>
  <si>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</si>
  <si>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</si>
  <si>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</si>
  <si>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</si>
  <si>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</si>
  <si>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</si>
  <si>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</si>
  <si>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</si>
  <si>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</si>
  <si>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</si>
  <si>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</si>
  <si>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</si>
  <si>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</si>
  <si>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</si>
  <si>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</si>
  <si>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</si>
  <si>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</si>
  <si>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</si>
  <si>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</si>
  <si>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</si>
  <si>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</si>
  <si>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</si>
  <si>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</si>
  <si>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</si>
  <si>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</si>
  <si>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</si>
  <si>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</si>
  <si>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Costal Plain Lake  29</t>
  </si>
  <si>
    <t>LH-29</t>
  </si>
  <si>
    <t>NE 01</t>
  </si>
  <si>
    <t>NE1</t>
  </si>
  <si>
    <t>NE 03</t>
  </si>
  <si>
    <t>NE3</t>
  </si>
  <si>
    <t>NE 05</t>
  </si>
  <si>
    <t>NE5</t>
  </si>
  <si>
    <t>NE 07</t>
  </si>
  <si>
    <t>NE7</t>
  </si>
  <si>
    <t>Helicopter Survey Lake  14</t>
  </si>
  <si>
    <t>LH2-14</t>
  </si>
  <si>
    <t>Coastal plain survey #2 in 1995</t>
  </si>
  <si>
    <t>Helicopter Survey Lake  15</t>
  </si>
  <si>
    <t>LH2-15</t>
  </si>
  <si>
    <t>Costal Plain Lake  30</t>
  </si>
  <si>
    <t>Colville river</t>
  </si>
  <si>
    <t>Coastal Plain survey #3 in 1995</t>
  </si>
  <si>
    <t>N 05</t>
  </si>
  <si>
    <t>N5</t>
  </si>
  <si>
    <t>Costal Plain Lake  00</t>
  </si>
  <si>
    <t>Costal plain Survey #1 in 1995</t>
  </si>
  <si>
    <t>I Swamp Outlet</t>
  </si>
  <si>
    <t>I-swamp Out</t>
  </si>
  <si>
    <t>Swamp Out</t>
  </si>
  <si>
    <t>I9 Outlet</t>
  </si>
  <si>
    <t>I9 Out</t>
  </si>
  <si>
    <t>IS22</t>
  </si>
  <si>
    <t>N 04</t>
  </si>
  <si>
    <t>N4</t>
  </si>
  <si>
    <t>LTER 247</t>
  </si>
  <si>
    <t>GTH 01</t>
  </si>
  <si>
    <t>GTH_Hershey</t>
  </si>
  <si>
    <t>Geomorphic Trophic Hypothesis</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</si>
  <si>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</si>
  <si>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</si>
  <si>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</si>
  <si>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</si>
  <si>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</si>
  <si>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</si>
  <si>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</si>
  <si>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</si>
  <si>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</si>
  <si>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</si>
  <si>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</si>
  <si>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</si>
  <si>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</si>
  <si>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</si>
  <si>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</si>
  <si>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</si>
  <si>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</si>
  <si>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</si>
  <si>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</si>
  <si>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</si>
  <si>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</si>
  <si>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</si>
  <si>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</si>
  <si>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</si>
  <si>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</si>
  <si>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</si>
  <si>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</si>
  <si>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</si>
  <si>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</si>
  <si>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</si>
  <si>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</si>
  <si>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</si>
  <si>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</si>
  <si>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</si>
  <si>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</si>
  <si>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</si>
  <si>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</si>
  <si>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</si>
  <si>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</si>
  <si>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</si>
  <si>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</si>
  <si>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</si>
  <si>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</si>
  <si>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</si>
  <si>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</si>
  <si>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</si>
  <si>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</si>
  <si>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</si>
  <si>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</si>
  <si>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</si>
  <si>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Milkyway Upper</t>
  </si>
  <si>
    <t>MWU</t>
  </si>
  <si>
    <t>IS24</t>
  </si>
  <si>
    <t>LS-1</t>
  </si>
  <si>
    <t>Costal Plain Lakes Helicopter Survey (#1 and #2 1996 &amp; 1997)</t>
  </si>
  <si>
    <t>LS-2</t>
  </si>
  <si>
    <t>LS-3</t>
  </si>
  <si>
    <t>LS-4</t>
  </si>
  <si>
    <t>LS-5</t>
  </si>
  <si>
    <t>LS-6</t>
  </si>
  <si>
    <t>LS-7</t>
  </si>
  <si>
    <t>LS-8</t>
  </si>
  <si>
    <t>LS-9</t>
  </si>
  <si>
    <t>LS-10</t>
  </si>
  <si>
    <t>LS-11</t>
  </si>
  <si>
    <t>LS-12</t>
  </si>
  <si>
    <t>LS-13</t>
  </si>
  <si>
    <t>LS-14</t>
  </si>
  <si>
    <t>Costal Plain Lake  15</t>
  </si>
  <si>
    <t>LS-15</t>
  </si>
  <si>
    <t>LS-16</t>
  </si>
  <si>
    <t>LS-17</t>
  </si>
  <si>
    <t>LS-18</t>
  </si>
  <si>
    <t>LS-19</t>
  </si>
  <si>
    <t>LS-20</t>
  </si>
  <si>
    <t>LS-21</t>
  </si>
  <si>
    <t>LS-22</t>
  </si>
  <si>
    <t>LS-23</t>
  </si>
  <si>
    <t>LS-24</t>
  </si>
  <si>
    <t>LS-25</t>
  </si>
  <si>
    <t>LS-26</t>
  </si>
  <si>
    <t>LS-27</t>
  </si>
  <si>
    <t>LS-28</t>
  </si>
  <si>
    <t>I8 Outlet Tributary</t>
  </si>
  <si>
    <t>"NA" is the same as Blueberry Creek, and should be called I-8 Outlet</t>
  </si>
  <si>
    <t>NA Trib</t>
  </si>
  <si>
    <t>Blueberry Creek Trib</t>
  </si>
  <si>
    <t>NE 04</t>
  </si>
  <si>
    <t>NE4</t>
  </si>
  <si>
    <t>NE 06</t>
  </si>
  <si>
    <t>NE6</t>
  </si>
  <si>
    <t>NE 08</t>
  </si>
  <si>
    <t>NE8</t>
  </si>
  <si>
    <t>NE 13</t>
  </si>
  <si>
    <t>NE13</t>
  </si>
  <si>
    <t>E 02</t>
  </si>
  <si>
    <t>E 2</t>
  </si>
  <si>
    <t>E2</t>
  </si>
  <si>
    <t>E 03</t>
  </si>
  <si>
    <t>E 3</t>
  </si>
  <si>
    <t>E3</t>
  </si>
  <si>
    <t>E 04</t>
  </si>
  <si>
    <t>E 4</t>
  </si>
  <si>
    <t>E4</t>
  </si>
  <si>
    <t>LTER 315</t>
  </si>
  <si>
    <t>GTH 27</t>
  </si>
  <si>
    <t>LTER 316</t>
  </si>
  <si>
    <t>GTH 28</t>
  </si>
  <si>
    <t>LTER 317</t>
  </si>
  <si>
    <t>GTH 29</t>
  </si>
  <si>
    <t>LTER 318</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</si>
  <si>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</si>
  <si>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</si>
  <si>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</si>
  <si>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</si>
  <si>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</si>
  <si>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</si>
  <si>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</si>
  <si>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</si>
  <si>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</si>
  <si>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</si>
  <si>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</si>
  <si>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</si>
  <si>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</si>
  <si>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</si>
  <si>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</si>
  <si>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</si>
  <si>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</si>
  <si>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</si>
  <si>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</si>
  <si>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</si>
  <si>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</si>
  <si>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</si>
  <si>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</si>
  <si>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</si>
  <si>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</si>
  <si>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</si>
  <si>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</si>
  <si>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</si>
  <si>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</si>
  <si>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</si>
  <si>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</si>
  <si>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</si>
  <si>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</si>
  <si>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</si>
  <si>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</si>
  <si>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</si>
  <si>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</si>
  <si>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</si>
  <si>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</si>
  <si>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</si>
  <si>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</si>
  <si>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</si>
  <si>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</si>
  <si>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</si>
  <si>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</si>
  <si>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</si>
  <si>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</si>
  <si>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</si>
  <si>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</si>
  <si>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</si>
  <si>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</si>
  <si>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</si>
  <si>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</si>
  <si>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</si>
  <si>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</si>
  <si>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</si>
  <si>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</si>
  <si>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</si>
  <si>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</si>
  <si>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</si>
  <si>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</si>
  <si>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</si>
  <si>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</si>
  <si>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</si>
  <si>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</si>
  <si>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</si>
  <si>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</si>
  <si>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</si>
  <si>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</si>
  <si>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</si>
  <si>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</si>
  <si>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</si>
  <si>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</si>
  <si>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</si>
  <si>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</si>
  <si>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</si>
  <si>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</si>
  <si>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</si>
  <si>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</si>
  <si>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</si>
  <si>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</si>
  <si>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</si>
  <si>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</si>
  <si>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</si>
  <si>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</si>
  <si>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</si>
  <si>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</si>
  <si>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</si>
  <si>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</si>
  <si>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</si>
  <si>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</si>
  <si>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</si>
  <si>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</si>
  <si>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</si>
  <si>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</si>
  <si>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</si>
  <si>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</si>
  <si>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</si>
  <si>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</si>
  <si>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</si>
  <si>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</si>
  <si>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</si>
  <si>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</si>
  <si>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</si>
  <si>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</si>
  <si>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</si>
  <si>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</si>
  <si>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</si>
  <si>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</si>
  <si>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</si>
  <si>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I Minus</t>
  </si>
  <si>
    <t>GTH 83</t>
  </si>
  <si>
    <t>GTH 84</t>
  </si>
  <si>
    <t>GTH 85</t>
  </si>
  <si>
    <t>GTH 86</t>
  </si>
  <si>
    <t>GTH 87</t>
  </si>
  <si>
    <t>GTH 88</t>
  </si>
  <si>
    <t>GTH 89</t>
  </si>
  <si>
    <t>GTH 90</t>
  </si>
  <si>
    <t>GTH 91</t>
  </si>
  <si>
    <t>GTH 82</t>
  </si>
  <si>
    <t>E 06</t>
  </si>
  <si>
    <t>E 6</t>
  </si>
  <si>
    <t>E6</t>
  </si>
  <si>
    <t>Duckling pond</t>
  </si>
  <si>
    <t>Lakes north of Toolik Lake, flowing into Toolik outlet stream</t>
  </si>
  <si>
    <t>Dennis Lake</t>
  </si>
  <si>
    <t>Gypsy Pool</t>
  </si>
  <si>
    <t>Desert Lake</t>
  </si>
  <si>
    <t>Far South survey 1999</t>
  </si>
  <si>
    <t>Reds Lake</t>
  </si>
  <si>
    <t>Far South Lake  04</t>
  </si>
  <si>
    <t>Far South Lake  05</t>
  </si>
  <si>
    <t>GTH 92</t>
  </si>
  <si>
    <t>GTH 93</t>
  </si>
  <si>
    <t>GTH 94</t>
  </si>
  <si>
    <t>GTH 95</t>
  </si>
  <si>
    <t>GTH 96</t>
  </si>
  <si>
    <t>GTH 97</t>
  </si>
  <si>
    <t>GTH 98</t>
  </si>
  <si>
    <t>GTH 99</t>
  </si>
  <si>
    <t>Airstrip Lakes A1</t>
  </si>
  <si>
    <t>GTH 100</t>
  </si>
  <si>
    <t>Airstrip Lakes A2</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</si>
  <si>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</si>
  <si>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</si>
  <si>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</si>
  <si>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</si>
  <si>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</si>
  <si>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</si>
  <si>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</si>
  <si>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</si>
  <si>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</si>
  <si>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</si>
  <si>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</si>
  <si>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</si>
  <si>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</si>
  <si>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</si>
  <si>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</si>
  <si>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</si>
  <si>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I6 Headwater Lake</t>
  </si>
  <si>
    <t>I6 West Headwater</t>
  </si>
  <si>
    <t>I6 HW</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</si>
  <si>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</si>
  <si>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</si>
  <si>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</si>
  <si>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</si>
  <si>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</si>
  <si>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</si>
  <si>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</si>
  <si>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</si>
  <si>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</si>
  <si>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</si>
  <si>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</si>
  <si>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</si>
  <si>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</si>
  <si>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</si>
  <si>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</si>
  <si>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</si>
  <si>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</si>
  <si>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</si>
  <si>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</si>
  <si>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</si>
  <si>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</si>
  <si>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</si>
  <si>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</si>
  <si>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</si>
  <si>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</si>
  <si>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I6 Headwater Lake Inlet</t>
  </si>
  <si>
    <t>I6 West Headwaters Inlet</t>
  </si>
  <si>
    <t>I6 HW Inlet</t>
  </si>
  <si>
    <t>I6 Headwater Lake Outlet</t>
  </si>
  <si>
    <t>I6 West Headwaters Outlet</t>
  </si>
  <si>
    <t>I6 HW Outlet</t>
  </si>
  <si>
    <t>NE 09</t>
  </si>
  <si>
    <t>NE9</t>
  </si>
  <si>
    <t>NE 10</t>
  </si>
  <si>
    <t>NE10</t>
  </si>
  <si>
    <t>NE 15</t>
  </si>
  <si>
    <t>NE15</t>
  </si>
  <si>
    <t>NE 16</t>
  </si>
  <si>
    <t>NE16</t>
  </si>
  <si>
    <t>I Minus 01</t>
  </si>
  <si>
    <t>I Minus 1</t>
  </si>
  <si>
    <t>LTREB_Kling_Crump</t>
  </si>
  <si>
    <t>I Minus 02</t>
  </si>
  <si>
    <t>I Minus 2</t>
  </si>
  <si>
    <t>Slope Mtn. North 01</t>
  </si>
  <si>
    <t>Slope Mtn. North 02</t>
  </si>
  <si>
    <t>Slope Mtn. North 03</t>
  </si>
  <si>
    <t>Slope Mtn. North 04</t>
  </si>
  <si>
    <t>Slope Mtn. North 05</t>
  </si>
  <si>
    <t>Slope Mtn. North 06</t>
  </si>
  <si>
    <t>West Sag Lakes  A1</t>
  </si>
  <si>
    <t>West Sag Lakes  A2</t>
  </si>
  <si>
    <t>West Sag Lakes  A3</t>
  </si>
  <si>
    <t>West Sag Lakes  B1</t>
  </si>
  <si>
    <t>West Sag Lakes  B2</t>
  </si>
  <si>
    <t>West Sag Lakes  B3</t>
  </si>
  <si>
    <t>Escher Lakes 01</t>
  </si>
  <si>
    <t>Escher Lakes 02</t>
  </si>
  <si>
    <t>Escher Lakes 03</t>
  </si>
  <si>
    <t>Escher Lakes 04</t>
  </si>
  <si>
    <t>Escher Lakes 05</t>
  </si>
  <si>
    <t>Escher Lakes 06</t>
  </si>
  <si>
    <t>Conflict Lakes A1</t>
  </si>
  <si>
    <t>Conflict Lakes A2</t>
  </si>
  <si>
    <t>Conflict Lakes B1</t>
  </si>
  <si>
    <t>Conflict Lakes B2</t>
  </si>
  <si>
    <t>Conflict Lakes B3</t>
  </si>
  <si>
    <t>Conflict Lakes B4</t>
  </si>
  <si>
    <t>GTH154 or 153</t>
  </si>
  <si>
    <t>Conflict Lakes C1</t>
  </si>
  <si>
    <t>Conflict Lakes C2</t>
  </si>
  <si>
    <t>Airstrip Lakes B1</t>
  </si>
  <si>
    <t>Airstrip Lakes B2</t>
  </si>
  <si>
    <t>Airstrip Lakes B3</t>
  </si>
  <si>
    <t>Clem Lake</t>
  </si>
  <si>
    <t>Dimple Lake</t>
  </si>
  <si>
    <t>Dimple Lake Inlet</t>
  </si>
  <si>
    <t>Dimple Inlet</t>
  </si>
  <si>
    <t>Dimple Lake Outlet</t>
  </si>
  <si>
    <t>Dimple Outlet</t>
  </si>
  <si>
    <t>Dimple Lake Outlet - NEW</t>
  </si>
  <si>
    <t>Dimple Lake Outlet Stream</t>
  </si>
  <si>
    <t>Dimple Outlet Stream</t>
  </si>
  <si>
    <t>Horn Lake</t>
  </si>
  <si>
    <t>Luna Lake</t>
  </si>
  <si>
    <t>North Lake</t>
  </si>
  <si>
    <t>North Lake Inlet</t>
  </si>
  <si>
    <t>North Lake Outlet</t>
  </si>
  <si>
    <t xml:space="preserve">Perched Lake </t>
  </si>
  <si>
    <t xml:space="preserve">Perch Lake </t>
  </si>
  <si>
    <t>Perched Lake Outlet</t>
  </si>
  <si>
    <t>Perch Lake Outlet</t>
  </si>
  <si>
    <t xml:space="preserve">Reba Lake </t>
  </si>
  <si>
    <t>Milake into NE 14</t>
  </si>
  <si>
    <t>LTER_Bowden_Kling</t>
  </si>
  <si>
    <t>Thermokarst</t>
  </si>
  <si>
    <t>NE 14 Outlet</t>
  </si>
  <si>
    <t>Yurlake into NE 14</t>
  </si>
  <si>
    <t>Yurlake into NE14</t>
  </si>
  <si>
    <t>NE 14 Lake</t>
  </si>
  <si>
    <t>This site is near the NE 14 Lake Slump Inlet and is different than the NE 14 site (which is out in the lake).</t>
  </si>
  <si>
    <t>NE 14 Lake Slump Inlet</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</si>
  <si>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</si>
  <si>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</si>
  <si>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</si>
  <si>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</si>
  <si>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</si>
  <si>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</si>
  <si>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</si>
  <si>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</si>
  <si>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</si>
  <si>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</si>
  <si>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</si>
  <si>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</si>
  <si>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</si>
  <si>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</si>
  <si>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</si>
  <si>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NE 11</t>
  </si>
  <si>
    <t>REF1</t>
  </si>
  <si>
    <t>REF2</t>
  </si>
  <si>
    <t>REF3</t>
  </si>
  <si>
    <t>Nanushuk Lake</t>
  </si>
  <si>
    <t>Lakes sampled by LTREB on 1 July 2010 - Kling, Crump, Nannen.</t>
  </si>
  <si>
    <t>Far Lakes Survey</t>
  </si>
  <si>
    <t>Shainin Lake</t>
  </si>
  <si>
    <t>Natvakruak_3 lake</t>
  </si>
  <si>
    <t>Natvakruak_2 lake</t>
  </si>
  <si>
    <t>Natvakruak_1 lake</t>
  </si>
  <si>
    <t>Natvakruak Lake</t>
  </si>
  <si>
    <t>Drill Hole Lake</t>
  </si>
  <si>
    <t>Anaktuvik_3 lake</t>
  </si>
  <si>
    <t>Anaktuvik_2 lake</t>
  </si>
  <si>
    <t>Anaktuvik_1 lake</t>
  </si>
  <si>
    <t>Ahaliorak Lake</t>
  </si>
  <si>
    <t>Sitchiak Lake</t>
  </si>
  <si>
    <t>Toolik Southwest Basin</t>
  </si>
  <si>
    <t>Surveyed by Sarah Barbrow in 2009, Kling,Cory,Nannen, and Crump in 2010.</t>
  </si>
  <si>
    <t>Toolik Lake Survey</t>
  </si>
  <si>
    <t>Toolik Sauna Shoal</t>
  </si>
  <si>
    <t>Toolik Inlet Bay</t>
  </si>
  <si>
    <t>Toolik Camp Shoal</t>
  </si>
  <si>
    <t>Toolik Central</t>
  </si>
  <si>
    <t>Toolik Dock</t>
  </si>
  <si>
    <t>Toolik Morraine</t>
  </si>
  <si>
    <t>Toolik Outlet Bay</t>
  </si>
  <si>
    <t>Toolik Rock Shoal</t>
  </si>
  <si>
    <t>Milake</t>
  </si>
  <si>
    <t>Surveyed by Kling, Crump, Nannen in 2010</t>
  </si>
  <si>
    <t>Yurlake</t>
  </si>
  <si>
    <t>I Minus Inlet</t>
  </si>
  <si>
    <t>I Minus Outlet</t>
  </si>
  <si>
    <t>I8 Headwater stream station 2</t>
  </si>
  <si>
    <t>Surveyed by LTREB in 2008, 2009, 2010</t>
  </si>
  <si>
    <t>Stream Survey</t>
  </si>
  <si>
    <t>I8 Headwater stream station 3</t>
  </si>
  <si>
    <t>I6 Headwater Lake into I6 station 2</t>
  </si>
  <si>
    <t>I6 Headwater Lake into I6 station 3</t>
  </si>
  <si>
    <t>I8 Northeast Inlet</t>
  </si>
  <si>
    <t>Surveyed by Ashley Larsen for her REU project in 2007.  Mentored by GWK and HEA</t>
  </si>
  <si>
    <t>REU_Kling_Larsen_Adams</t>
  </si>
  <si>
    <t>I8 Mass Balance Survey</t>
  </si>
  <si>
    <t>I8 Lake Northeast</t>
  </si>
  <si>
    <t>I8 Lake East</t>
  </si>
  <si>
    <t>I8 Lake Southeast</t>
  </si>
  <si>
    <t>I8 Lake Center</t>
  </si>
  <si>
    <t>I8 Lake Southwest</t>
  </si>
  <si>
    <t>I8 Lake West</t>
  </si>
  <si>
    <t>I8 Lake Northwest</t>
  </si>
  <si>
    <t>I8 Inlet Southeast</t>
  </si>
  <si>
    <t>I8 Inlet South</t>
  </si>
  <si>
    <t>I8 Inlet East</t>
  </si>
  <si>
    <t>I8 Inlet East Northeast</t>
  </si>
  <si>
    <t>I8 Inlet-0.42k</t>
  </si>
  <si>
    <t>I8 Headwaters Habitat Survey</t>
  </si>
  <si>
    <t>TW Weir</t>
  </si>
  <si>
    <t>Terrestrial</t>
  </si>
  <si>
    <t xml:space="preserve">Tussock watershed (TW) Weir       </t>
  </si>
  <si>
    <t>Weir</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</si>
  <si>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</si>
  <si>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</si>
  <si>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</si>
  <si>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</si>
  <si>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</si>
  <si>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</si>
  <si>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</si>
  <si>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</si>
  <si>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</si>
  <si>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</si>
  <si>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</si>
  <si>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</si>
  <si>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</si>
  <si>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</si>
  <si>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</si>
  <si>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</si>
  <si>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</si>
  <si>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</si>
  <si>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</si>
  <si>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</si>
  <si>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</si>
  <si>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</si>
  <si>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</si>
  <si>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</si>
  <si>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</si>
  <si>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</si>
  <si>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</si>
  <si>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</si>
  <si>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</si>
  <si>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</si>
  <si>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</si>
  <si>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</si>
  <si>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</si>
  <si>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</si>
  <si>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</si>
  <si>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</si>
  <si>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</si>
  <si>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</si>
  <si>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</si>
  <si>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</si>
  <si>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</si>
  <si>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</si>
  <si>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</si>
  <si>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</si>
  <si>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</si>
  <si>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</si>
  <si>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</si>
  <si>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</si>
  <si>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</si>
  <si>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</si>
  <si>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</si>
  <si>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</si>
  <si>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</si>
  <si>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</si>
  <si>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</si>
  <si>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</si>
  <si>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</si>
  <si>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</si>
  <si>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</si>
  <si>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</si>
  <si>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</si>
  <si>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</si>
  <si>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</si>
  <si>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</si>
  <si>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</si>
  <si>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</si>
  <si>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</si>
  <si>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</si>
  <si>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</si>
  <si>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Watering Plots Barrel Water</t>
  </si>
  <si>
    <t>WP Barrel</t>
  </si>
  <si>
    <t>WPBarrel</t>
  </si>
  <si>
    <t>Imnavait Weir</t>
  </si>
  <si>
    <t>IMN Weir</t>
  </si>
  <si>
    <t>Imnavait</t>
  </si>
  <si>
    <t>Imnavait Site 02</t>
  </si>
  <si>
    <t>Imnavait Site2</t>
  </si>
  <si>
    <t>Imnavait Site 03</t>
  </si>
  <si>
    <t>Imnavait Site3</t>
  </si>
  <si>
    <t>Biocomplexity_Kling_Stieglitz</t>
  </si>
  <si>
    <t>Imnavait Upper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</si>
  <si>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</si>
  <si>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</si>
  <si>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</si>
  <si>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</si>
  <si>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</si>
  <si>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</si>
  <si>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</si>
  <si>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</si>
  <si>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</si>
  <si>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</si>
  <si>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</si>
  <si>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</si>
  <si>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</si>
  <si>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</si>
  <si>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</si>
  <si>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</si>
  <si>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</si>
  <si>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</si>
  <si>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</si>
  <si>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</si>
  <si>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</si>
  <si>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</si>
  <si>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</si>
  <si>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</si>
  <si>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</si>
  <si>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</si>
  <si>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</si>
  <si>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</si>
  <si>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</si>
  <si>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</si>
  <si>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</si>
  <si>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</si>
  <si>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</si>
  <si>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</si>
  <si>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</si>
  <si>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</si>
  <si>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</si>
  <si>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</si>
  <si>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</si>
  <si>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</si>
  <si>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</si>
  <si>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</si>
  <si>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Landscapes_Shaver</t>
  </si>
  <si>
    <t>Imnavait WT 12 UB5</t>
  </si>
  <si>
    <t>NSF_Burn_Shaver</t>
  </si>
  <si>
    <t>Phenology Station at 2304 Tower</t>
  </si>
  <si>
    <t>Phenology Station @ 2304 Tower</t>
  </si>
  <si>
    <t>Imnavait WT 07 Weir</t>
  </si>
  <si>
    <t>WT7 weir</t>
  </si>
  <si>
    <t>Control CALM grid, NW corner</t>
  </si>
  <si>
    <t>Moderate CALM grid, NW corner</t>
  </si>
  <si>
    <t>Severe CALM grid, NW corner</t>
  </si>
  <si>
    <t>CALM Grid (Thaw depth)</t>
  </si>
  <si>
    <t>AR101</t>
  </si>
  <si>
    <t>AR102</t>
  </si>
  <si>
    <t>AR103</t>
  </si>
  <si>
    <t>Vegetation and Soils Transect</t>
  </si>
  <si>
    <t>AR104</t>
  </si>
  <si>
    <t>AR105</t>
  </si>
  <si>
    <t>AR106</t>
  </si>
  <si>
    <t>AR107</t>
  </si>
  <si>
    <t>AR108</t>
  </si>
  <si>
    <t>AR109</t>
  </si>
  <si>
    <t>AR110</t>
  </si>
  <si>
    <t>AR111</t>
  </si>
  <si>
    <t>AR112</t>
  </si>
  <si>
    <t>AR113</t>
  </si>
  <si>
    <t>ARFB</t>
  </si>
  <si>
    <t>ARFC</t>
  </si>
  <si>
    <t>Surface Reflectance Sampling</t>
  </si>
  <si>
    <t>KUPB</t>
  </si>
  <si>
    <t>Dimple Flux Star</t>
  </si>
  <si>
    <t>South River Harvest Transect</t>
  </si>
  <si>
    <t>South River Flux Star</t>
  </si>
  <si>
    <t>S 07 Inlet</t>
  </si>
  <si>
    <t xml:space="preserve">S7 In         </t>
  </si>
  <si>
    <t>S7In</t>
  </si>
  <si>
    <t xml:space="preserve">S 07 into S 06        </t>
  </si>
  <si>
    <t>S7 into S6</t>
  </si>
  <si>
    <t>S7-S6</t>
  </si>
  <si>
    <t>S 06 Outlet</t>
  </si>
  <si>
    <t xml:space="preserve">S6 Out         </t>
  </si>
  <si>
    <t>S6Out</t>
  </si>
  <si>
    <t>E 5 Outlet</t>
  </si>
  <si>
    <t>E5 Out</t>
  </si>
  <si>
    <t>E5Out</t>
  </si>
  <si>
    <t>E 5 Inlet South</t>
  </si>
  <si>
    <t xml:space="preserve">E 05 In South        </t>
  </si>
  <si>
    <t>E5InS</t>
  </si>
  <si>
    <t>E 5 Inlet West</t>
  </si>
  <si>
    <t xml:space="preserve">E 05 In West        </t>
  </si>
  <si>
    <t>E5InWest</t>
  </si>
  <si>
    <t>Select Site or enter New One</t>
  </si>
  <si>
    <t>Google Map Link</t>
  </si>
  <si>
    <t>Link to Google Map</t>
  </si>
  <si>
    <t>Location Name</t>
  </si>
  <si>
    <t>kilogramPerYear</t>
  </si>
  <si>
    <t>megaJoulePerMeterSquaredPerDay</t>
  </si>
  <si>
    <t>meterCubedPerDay</t>
  </si>
  <si>
    <t>meterCubedPerYear</t>
  </si>
  <si>
    <t>micromolePerCentimeterCubed</t>
  </si>
  <si>
    <t>millimolePerLiter</t>
  </si>
  <si>
    <t>millimolePerMeterSquaredPerDay</t>
  </si>
  <si>
    <t>nominalDay</t>
  </si>
  <si>
    <t>nominalHour</t>
  </si>
  <si>
    <t>nominalLeapYear</t>
  </si>
  <si>
    <t>nominalMinute</t>
  </si>
  <si>
    <t>nominalWeek</t>
  </si>
  <si>
    <t>nominalYear</t>
  </si>
  <si>
    <t>PSU</t>
  </si>
  <si>
    <t>sievert</t>
  </si>
  <si>
    <t>LTER</t>
  </si>
  <si>
    <t>LTER Moist Acidic Tussock Tundra</t>
  </si>
  <si>
    <t>LTER Wet Sedge Tundra Block 1</t>
  </si>
  <si>
    <t>LTER Shrub Tundra Block 1</t>
  </si>
  <si>
    <t>LTER Shrub Tundra Block 2</t>
  </si>
  <si>
    <t>LTER Heath Tundra</t>
  </si>
  <si>
    <t>LTER Moist NonAcidic Tussock Tundra</t>
  </si>
  <si>
    <t>LTER Moist NonAcidic NonTussock Tundra</t>
  </si>
  <si>
    <t>LTER Moist Acidic Tussock Tundra 1981 plots</t>
  </si>
  <si>
    <t>Arctic LTER Experimental Plots: Heath Tundra - Block 1, Northeast corner near Toolik Field Station, North Slope, Alaska.</t>
  </si>
  <si>
    <t>Arctic LTER Experimental Plots: Moist Acidic Tussock Tundra (MAT) Northeast corner block 1 near Toolik Field Station, North Slope, Alaska.</t>
  </si>
  <si>
    <t>Arctic LTER Experimental Plots: 1981 Moist Acidic Tussock Tundra Northeast corner Block 3 near Toolik Field Station, North Slope, Alaska.</t>
  </si>
  <si>
    <t>Arctic LTER Experimental Plots: Moist NonAcidic NonTussock Tundra (MNNT) Northeast corner Block 1 near Toolik Field Station, North Slope, Alaska.</t>
  </si>
  <si>
    <t>Arctic LTER Experimental Plots: Moist NonAcidic Tussock Tundra (MNT) Northeast corner block 1 near Toolik Field Station, North Slope, Alaska.</t>
  </si>
  <si>
    <t>Arctic LTER Experimental Plots: Shrub Tundra - Northeast corner Block 1 near Toolik Field Station, North Slope, Alaska.</t>
  </si>
  <si>
    <t>Arctic LTER Experimental Plots: Shrub Tundra - Block 2 Northeast corner near Toolik Field Station, North Slope, Alaska.</t>
  </si>
  <si>
    <t>Arctic LTER Experimental Plots: Wet Sedge Tundra - Block 1 Northeast corner near Toolik Field Station, North Slope, Alaska.</t>
  </si>
  <si>
    <t>LTER Low Nutrient Moist Acidic Tussock Tundra</t>
  </si>
  <si>
    <t>Low Nutrient Moist Acidic Tussock Tundra (LMAT) Northeast corner Block 1</t>
  </si>
  <si>
    <t>GTH</t>
  </si>
  <si>
    <t>nutrients</t>
  </si>
  <si>
    <t>Kuparuk 4.0k</t>
  </si>
  <si>
    <t>Streams</t>
  </si>
  <si>
    <t>Kuparuk 3.0k</t>
  </si>
  <si>
    <t>nutrients and YOY</t>
  </si>
  <si>
    <t>Kuparuk 2.5k</t>
  </si>
  <si>
    <t>Kuparuk 2.4k</t>
  </si>
  <si>
    <t>YOY</t>
  </si>
  <si>
    <t>Kuparuk 2.0k</t>
  </si>
  <si>
    <t>Kuparuk 1.8k</t>
  </si>
  <si>
    <t>Kuparuk 1.4k</t>
  </si>
  <si>
    <t>1996-2010 phosphoric addition, 2011-present half-rate phosphoric addition</t>
  </si>
  <si>
    <t>Kuparuk 1.39k</t>
  </si>
  <si>
    <t>Kuparuk 1.0k</t>
  </si>
  <si>
    <t>Kuparuk 0.85k</t>
  </si>
  <si>
    <t>Kuparuk 0.74k</t>
  </si>
  <si>
    <t>Kuparuk 0.56k</t>
  </si>
  <si>
    <t>Kuparuk 0.5k</t>
  </si>
  <si>
    <t>high-flow discharge measurements</t>
  </si>
  <si>
    <t>Kuparuk 0.3k</t>
  </si>
  <si>
    <t>Kuparuk 0.0k</t>
  </si>
  <si>
    <t>1985-1995, 2011-present phosphorus addition</t>
  </si>
  <si>
    <t>Kuparuk -0.177k</t>
  </si>
  <si>
    <t>Kuparuk -0.3k</t>
  </si>
  <si>
    <t>Kuparuk -0.47k</t>
  </si>
  <si>
    <t>Kuparuk -0.7k</t>
  </si>
  <si>
    <t>Oksrukuyik -0.1k</t>
  </si>
  <si>
    <t>Oksrukuyik -0.3k</t>
  </si>
  <si>
    <t>Oksrukuyik -0.7k</t>
  </si>
  <si>
    <t>Oksrukuyik 0.8k</t>
  </si>
  <si>
    <t>Oksrukuyik 1.37k</t>
  </si>
  <si>
    <t>Imnavait D</t>
  </si>
  <si>
    <t>Imnavait E</t>
  </si>
  <si>
    <t>Imnavait A</t>
  </si>
  <si>
    <t>Imnavait AA</t>
  </si>
  <si>
    <t>Imnavait B</t>
  </si>
  <si>
    <t>Imnavait C</t>
  </si>
  <si>
    <t>Kuparuk game camera</t>
  </si>
  <si>
    <t>game camera</t>
  </si>
  <si>
    <t>Oksrukuyik HOBO pressure transducer</t>
  </si>
  <si>
    <t>stage</t>
  </si>
  <si>
    <t>Oksrukuyik game camera</t>
  </si>
  <si>
    <t>Itkillik Trib West</t>
  </si>
  <si>
    <t>Itkillik Trib East</t>
  </si>
  <si>
    <t>Upper Kup WS1</t>
  </si>
  <si>
    <t>Upper Kup WS2</t>
  </si>
  <si>
    <t>Upper Kup WS1-WS2</t>
  </si>
  <si>
    <t>Im2 HIGH SIDE</t>
  </si>
  <si>
    <t>Im2 TK HIGH</t>
  </si>
  <si>
    <t>Im2 TK LOW</t>
  </si>
  <si>
    <t>Im2 REF</t>
  </si>
  <si>
    <t>Im2 IMP</t>
  </si>
  <si>
    <t>TR TK ABOVE</t>
  </si>
  <si>
    <t>TR TK LOW</t>
  </si>
  <si>
    <t>TR REF</t>
  </si>
  <si>
    <t>TR IMP</t>
  </si>
  <si>
    <t>VTK IMPACTED</t>
  </si>
  <si>
    <t>nutrients, ISCO</t>
  </si>
  <si>
    <t>Burn Streams</t>
  </si>
  <si>
    <t>VTK IMP-Upper</t>
  </si>
  <si>
    <t>VTK REFERENCE</t>
  </si>
  <si>
    <t>VTK REF-Upper</t>
  </si>
  <si>
    <t>North River Main/ISCO</t>
  </si>
  <si>
    <t>North River Mid</t>
  </si>
  <si>
    <t>South River Main/ISCO</t>
  </si>
  <si>
    <t>South River Mid</t>
  </si>
  <si>
    <t>AK BURN REF SITE 5</t>
  </si>
  <si>
    <t>1 time site visit, 2011, nutrients</t>
  </si>
  <si>
    <t>AK BURN REF SITE 4</t>
  </si>
  <si>
    <t xml:space="preserve">AK BURN REF SITE 1 </t>
  </si>
  <si>
    <t>AK BURN REF SITE 2 - Shrew River, Lower</t>
  </si>
  <si>
    <t>Stinking Hills Feature</t>
  </si>
  <si>
    <t>Kuparuk River at haul Rd.</t>
  </si>
  <si>
    <t>Lake is called GTH 100 and Airstrip Lakes A2</t>
  </si>
  <si>
    <t>Lake is called GTH 101 and Airstrip Lakes A3</t>
  </si>
  <si>
    <t xml:space="preserve">Lake is called GTH 102 and </t>
  </si>
  <si>
    <t>Lake is called GTH 103 and Airstrip Lakes A4</t>
  </si>
  <si>
    <t>Lake is called GTH 104</t>
  </si>
  <si>
    <t>Lake is called GTH 105</t>
  </si>
  <si>
    <t>Lake is called GTH 106</t>
  </si>
  <si>
    <t>Lake is called GTH 107</t>
  </si>
  <si>
    <t>Lake is called GTH 108</t>
  </si>
  <si>
    <t>Lake is called GTH 109</t>
  </si>
  <si>
    <t>Lake is called GTH 110</t>
  </si>
  <si>
    <t>Lake is called GTH 111</t>
  </si>
  <si>
    <t>Lake is called GTH 112</t>
  </si>
  <si>
    <t>Lake is called GTH 113</t>
  </si>
  <si>
    <t>Lake is called GTH 114</t>
  </si>
  <si>
    <t>Lake is called GTH 82</t>
  </si>
  <si>
    <t>Lake is called GTH 83</t>
  </si>
  <si>
    <t>Lake is called GTH 84</t>
  </si>
  <si>
    <t>Lake is called GTH 85</t>
  </si>
  <si>
    <t>Lake is called GTH 86</t>
  </si>
  <si>
    <t>Lake is called GTH 87</t>
  </si>
  <si>
    <t>Lake is called GTH 88</t>
  </si>
  <si>
    <t>Lake is called GTH 89</t>
  </si>
  <si>
    <t>Lake is called GTH 90</t>
  </si>
  <si>
    <t>Lake is called GTH 91</t>
  </si>
  <si>
    <t>Lake is called GTH 92</t>
  </si>
  <si>
    <t>Lake is called GTH 93</t>
  </si>
  <si>
    <t>Lake is called GTH 94</t>
  </si>
  <si>
    <t>Lake is called GTH 95</t>
  </si>
  <si>
    <t>Lake is called GTH 96</t>
  </si>
  <si>
    <t>Lake is called GTH 97</t>
  </si>
  <si>
    <t>Lake is called GTH 98</t>
  </si>
  <si>
    <t>Lake is called GTH 99 and Airstrip Lakes A1</t>
  </si>
  <si>
    <t>Lake is called LTER 247 and GTH 01</t>
  </si>
  <si>
    <t>Lake is called LTER 248 and GTH 02</t>
  </si>
  <si>
    <t>Lake is called LTER 249 and GTH 03</t>
  </si>
  <si>
    <t>Lake is called LTER 250 and GTH 04</t>
  </si>
  <si>
    <t>Lake is called LTER 251 and GTH 05</t>
  </si>
  <si>
    <t>Lake is called LTER 252 and GTH 06</t>
  </si>
  <si>
    <t>Lake is called LTER 253 and GTH 07</t>
  </si>
  <si>
    <t>Lake is called LTER 254 and GTH 08</t>
  </si>
  <si>
    <t>Lake is called LTER 255 and GTH 09</t>
  </si>
  <si>
    <t>Lake is called LTER 256 and GTH 10</t>
  </si>
  <si>
    <t>Lake is called LTER 257 and GTH 11</t>
  </si>
  <si>
    <t>Lake is called LTER 258 and GTH 12</t>
  </si>
  <si>
    <t>Lake is called LTER 259 and GTH 13</t>
  </si>
  <si>
    <t>Lake is called LTER 260 and GTH 14</t>
  </si>
  <si>
    <t>Lake is called LTER 261 and GTH 15</t>
  </si>
  <si>
    <t>Lake is called LTER 262 and GTH 16</t>
  </si>
  <si>
    <t>Lake is called LTER 263 and GTH 17</t>
  </si>
  <si>
    <t>Lake is called LTER 264 and GTH 18</t>
  </si>
  <si>
    <t>Lake is called LTER 265 and GTH 19</t>
  </si>
  <si>
    <t>Lake is called LTER 266 and GTH 20</t>
  </si>
  <si>
    <t>Lake is called LTER 267 and GTH 21</t>
  </si>
  <si>
    <t>Lake is called LTER 268 and GTH 22</t>
  </si>
  <si>
    <t>Lake is called LTER 269 and GTH 23</t>
  </si>
  <si>
    <t>Lake is called LTER 270 and GTH 24</t>
  </si>
  <si>
    <t>Lake is called LTER 271 and GTH 25</t>
  </si>
  <si>
    <t>Lake is called LTER 272 and GTH 26</t>
  </si>
  <si>
    <t>Lake is called LTER 315 and GTH 27</t>
  </si>
  <si>
    <t>Lake is called LTER 316 and GTH 28</t>
  </si>
  <si>
    <t>Lake is called LTER 317 and GTH 29</t>
  </si>
  <si>
    <t>Lake is called LTER 318 and GTH 30</t>
  </si>
  <si>
    <t>Lake is called LTER 319 and GTH 31</t>
  </si>
  <si>
    <t>Lake is called LTER 320 and GTH 32</t>
  </si>
  <si>
    <t>Lake is called LTER 321 and GTH 33</t>
  </si>
  <si>
    <t>Lake is called LTER 322 and GTH 34</t>
  </si>
  <si>
    <t>Lake is called LTER 323 and GTH 35</t>
  </si>
  <si>
    <t>Lake is called LTER 324 and GTH 36</t>
  </si>
  <si>
    <t>Lake is called LTER 325 and GTH 37</t>
  </si>
  <si>
    <t>Lake is called LTER 326 and GTH 38</t>
  </si>
  <si>
    <t>Lake is called LTER 327 and GTH 39</t>
  </si>
  <si>
    <t>Lake is called LTER 328 and GTH 40</t>
  </si>
  <si>
    <t>Lake is called LTER 329 and GTH 41</t>
  </si>
  <si>
    <t>Lake is called LTER 330 and GTH 42</t>
  </si>
  <si>
    <t>Lake is called LTER 331 and GTH 43</t>
  </si>
  <si>
    <t>Lake is called LTER 332 and GTH 44</t>
  </si>
  <si>
    <t>Lake is called LTER 333 and GTH 45</t>
  </si>
  <si>
    <t>Lake is called LTER 335 and GTH 47</t>
  </si>
  <si>
    <t>Lake is called LTER 336 and GTH 48</t>
  </si>
  <si>
    <t>Lake is called LTER 337 and GTH 49</t>
  </si>
  <si>
    <t>Lake is called LTER 338 and GTH 50</t>
  </si>
  <si>
    <t>Lake is called LTER 339 and GTH 51</t>
  </si>
  <si>
    <t>Lake is called LTER 340 and GTH 52</t>
  </si>
  <si>
    <t>Lake is called LTER 341 and GTH 53</t>
  </si>
  <si>
    <t>Lake is called LTER 342 and GTH 54</t>
  </si>
  <si>
    <t>Lake is called LTER 343 and GTH 55</t>
  </si>
  <si>
    <t>Lake is called LTER 344 and GTH 56</t>
  </si>
  <si>
    <t>Lake is called LTER 345 and GTH 57</t>
  </si>
  <si>
    <t>Lake is called LTER 346 and GTH 58</t>
  </si>
  <si>
    <t>Lake is called LTER 347 and GTH 59</t>
  </si>
  <si>
    <t>Lake is called LTER 348 and GTH 60</t>
  </si>
  <si>
    <t>Lake is called LTER 349 and GTH 61</t>
  </si>
  <si>
    <t>Lake is called LTER 350 and GTH 62</t>
  </si>
  <si>
    <t>Lake is called LTER 351 and GTH 63</t>
  </si>
  <si>
    <t>Lake is called LTER 352 and GTH 64</t>
  </si>
  <si>
    <t>Lake is called LTER 353 and GTH 65</t>
  </si>
  <si>
    <t>Lake is called LTER 354 and GTH 66</t>
  </si>
  <si>
    <t>Lake is called LTER 355 and GTH 67</t>
  </si>
  <si>
    <t>Lake is called LTER 357 and GTH 69</t>
  </si>
  <si>
    <t>Lake is called LTER 358 and GTH 70</t>
  </si>
  <si>
    <t>Lake is called LTER 359 and GTH 71</t>
  </si>
  <si>
    <t>Lake is called LTER 360 and GTH 72</t>
  </si>
  <si>
    <t>Lake is called LTER 361 and GTH 73</t>
  </si>
  <si>
    <t>Lake is called LTER 362 and GTH 74</t>
  </si>
  <si>
    <t>Lake is called LTER 363 and GTH 75</t>
  </si>
  <si>
    <t>Lake is called LTER 364 and GTH 76</t>
  </si>
  <si>
    <t>Lake is called LTER 365 and GTH 77</t>
  </si>
  <si>
    <t>Lake is called LTER 366 and GTH 78</t>
  </si>
  <si>
    <t>Lake is called LTER 367 and GTH 79</t>
  </si>
  <si>
    <t>Lake is called LTER 368 and GTH 80</t>
  </si>
  <si>
    <t>Lake is called LTER 369 and GTH 81</t>
  </si>
  <si>
    <t xml:space="preserve">Severe burn flux Tower </t>
  </si>
  <si>
    <t>Moderate burn flux tower</t>
  </si>
  <si>
    <t>Unburned flux tower</t>
  </si>
  <si>
    <t>Anaktuvuk River Fire - Severe burn flux tower (Station 2304 ) North Slope, Alaska</t>
  </si>
  <si>
    <t>Anaktuvuk River Fire - Moderate burn flux tower (Station 2308 ) North Slope, Alaska</t>
  </si>
  <si>
    <t>Anaktuvuk River Fire - Unburned flux tower (Station 2309) North Slope, Alaska</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</si>
  <si>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</si>
  <si>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</si>
  <si>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Hilltop heath (site 5)</t>
  </si>
  <si>
    <t>Tussock tundra (site 6)</t>
  </si>
  <si>
    <t>Wet Sedge tundra (site 2)</t>
  </si>
  <si>
    <t>Riverside willow (site 1)</t>
  </si>
  <si>
    <t>Tussock tundra (site 6) of  Sagavanirktok River toposequence study.</t>
  </si>
  <si>
    <t>Footslope Equisetum (site 4) of  Sagavanirktok River toposequence study.</t>
  </si>
  <si>
    <t>Hillslope shrub/lupine (site 5) of  Sagavanirktok River toposequence study.</t>
  </si>
  <si>
    <t>Wet Sedge tundra (site 2) of  Sagavanirktok River toposequence study.</t>
  </si>
  <si>
    <t>Riverside willow (site 1) of  Sagavanirktok River toposequence study.</t>
  </si>
  <si>
    <t>Hilltop Heath (site 5) of  Sagavanirktok River toposequence study.</t>
  </si>
  <si>
    <t>Footslope Equisetum (site 3)</t>
  </si>
  <si>
    <t>Hillslope shrub/lupine (site 4)</t>
  </si>
  <si>
    <t>Ridgetop heath</t>
  </si>
  <si>
    <t>Equisetum footslope</t>
  </si>
  <si>
    <t>Hillslope</t>
  </si>
  <si>
    <t>Wet Carex meadow</t>
  </si>
  <si>
    <t>Carex meadow</t>
  </si>
  <si>
    <t>Inlet to lake I Swamp</t>
  </si>
  <si>
    <t>Peat Inlet</t>
  </si>
  <si>
    <t>Peat Inlet background conductivity/temperature logger site</t>
  </si>
  <si>
    <t>PI</t>
  </si>
  <si>
    <t>Pin</t>
  </si>
  <si>
    <t>CSASN</t>
  </si>
  <si>
    <t>dayOfYear</t>
  </si>
  <si>
    <t>gray</t>
  </si>
  <si>
    <t>kilowattPerMeterSquaredPerSecond</t>
  </si>
  <si>
    <t>meterPerMinute</t>
  </si>
  <si>
    <t>nanogramPerLiter</t>
  </si>
  <si>
    <t>picogramPerLiter</t>
  </si>
  <si>
    <t>micrometerCubedPerMilliliter</t>
  </si>
  <si>
    <t>micrometerCubed</t>
  </si>
  <si>
    <t>micromolePerMeterSquaredPerDay</t>
  </si>
  <si>
    <t>micromolePerMeterSquaredPerSecondPerPascal</t>
  </si>
  <si>
    <t>micromolePerMicromole</t>
  </si>
  <si>
    <t>milligramPerGram</t>
  </si>
  <si>
    <t>numberPerMeter</t>
  </si>
  <si>
    <t>serialDateNumberYear</t>
  </si>
  <si>
    <t>LTER Wet Sedge Tundra Block 2 &amp; 3</t>
  </si>
  <si>
    <t>Arctic LTER Experimental Plots: Wet Sedge Tundra Block 2 &amp; 3 Northeast corner near Toolik Field Station, North Slope, Alaska.</t>
  </si>
  <si>
    <t>centimeterPerHour</t>
  </si>
  <si>
    <t>joulePerMeterCubedPerKelvin</t>
  </si>
  <si>
    <t>literPerMilligramPerMeterSquared</t>
  </si>
  <si>
    <t>meterSquaredPerSecondSquared</t>
  </si>
  <si>
    <t>microgramPerGramPerDay</t>
  </si>
  <si>
    <t>microgramPerMilligram</t>
  </si>
  <si>
    <t>microgramPerMeterSquared</t>
  </si>
  <si>
    <t>microgramPerMeterSquaredPerMinute</t>
  </si>
  <si>
    <t>micromolePerGramPerHour</t>
  </si>
  <si>
    <t>millimeterPerMinute</t>
  </si>
  <si>
    <t>millimolePerMeterSquared</t>
  </si>
  <si>
    <t>molePerMeterSquaredPerSecond</t>
  </si>
  <si>
    <t>numberPerMillimeterSquared</t>
  </si>
  <si>
    <t>Ramanunit</t>
  </si>
  <si>
    <t>Arctic LTER Vocabulary</t>
  </si>
  <si>
    <t>Core Areas</t>
  </si>
  <si>
    <t>disturbance</t>
  </si>
  <si>
    <t>LTER Keywords</t>
  </si>
  <si>
    <t>Core Area Keyword</t>
  </si>
  <si>
    <t>inorganic nutrients</t>
  </si>
  <si>
    <t>organic nutrients</t>
  </si>
  <si>
    <t>populations</t>
  </si>
  <si>
    <t>primary production</t>
  </si>
  <si>
    <t>Number of Header Rows</t>
  </si>
  <si>
    <t>Name of Data Sheet</t>
  </si>
  <si>
    <t>Maximum Value</t>
  </si>
  <si>
    <t>Minimum Value</t>
  </si>
  <si>
    <t>Data</t>
  </si>
  <si>
    <t>day</t>
  </si>
  <si>
    <t>gramPerMeterSquaredPerDayPerEffort</t>
  </si>
  <si>
    <t>kilogramPerMeterPerSecondSquared</t>
  </si>
  <si>
    <t>literPerHectare</t>
  </si>
  <si>
    <t>meterCubedPerGram</t>
  </si>
  <si>
    <t>meterPerMeterSquared</t>
  </si>
  <si>
    <t>micromolePerLiterPerDay</t>
  </si>
  <si>
    <t>microwattPerCentimeterSquaredPerNanometer</t>
  </si>
  <si>
    <t>millimeterPerDay</t>
  </si>
  <si>
    <t>nauticalMile</t>
  </si>
  <si>
    <t>numberPerCelsius</t>
  </si>
  <si>
    <t>Precision</t>
  </si>
  <si>
    <t>Other Files to Reference</t>
  </si>
  <si>
    <t>Year</t>
  </si>
  <si>
    <t>Site</t>
  </si>
  <si>
    <t>Treatment</t>
  </si>
  <si>
    <t>Block</t>
  </si>
  <si>
    <t>Soil_Depth</t>
  </si>
  <si>
    <t>MBC</t>
  </si>
  <si>
    <t>MBN</t>
  </si>
  <si>
    <t>MBP</t>
  </si>
  <si>
    <t>B_glucosidase</t>
  </si>
  <si>
    <t>N_acetyl_glucosaminidase</t>
  </si>
  <si>
    <t>Phosphatase</t>
  </si>
  <si>
    <t>Extractable_Oragnic_C</t>
  </si>
  <si>
    <t>Total_Extractable_N</t>
  </si>
  <si>
    <t>NH4+-N</t>
  </si>
  <si>
    <t>NO3-N</t>
  </si>
  <si>
    <t>PO4-P</t>
  </si>
  <si>
    <t>Total_C</t>
  </si>
  <si>
    <t>Total_N</t>
  </si>
  <si>
    <t>Total_P</t>
  </si>
  <si>
    <t>MAT</t>
  </si>
  <si>
    <t>CT</t>
  </si>
  <si>
    <t>Upper_organic</t>
  </si>
  <si>
    <t>N</t>
  </si>
  <si>
    <t>P</t>
  </si>
  <si>
    <t>NP</t>
  </si>
  <si>
    <t>Lower_organic</t>
  </si>
  <si>
    <t>Mineral</t>
  </si>
  <si>
    <t>MNT</t>
  </si>
  <si>
    <t>Jennie</t>
  </si>
  <si>
    <t>McLaren</t>
  </si>
  <si>
    <t>University of Texas at El Paso</t>
  </si>
  <si>
    <t>Department of Biology</t>
  </si>
  <si>
    <t>500 W University Ave</t>
  </si>
  <si>
    <t>El Paso</t>
  </si>
  <si>
    <t>Tx</t>
  </si>
  <si>
    <t>79968</t>
  </si>
  <si>
    <t>USA</t>
  </si>
  <si>
    <t>jrmclaren@utep.edu</t>
  </si>
  <si>
    <t>kmbuckeridge@gmail.com</t>
  </si>
  <si>
    <t>Kate</t>
  </si>
  <si>
    <t>Buckeridge</t>
  </si>
  <si>
    <t>Lancaster University</t>
  </si>
  <si>
    <t>yyyy</t>
  </si>
  <si>
    <t>Depth and Layer (Organic vs. Mineral) of soil sampled</t>
  </si>
  <si>
    <t>Microbial Biomass Carbon in soil</t>
  </si>
  <si>
    <t>Microbial Biomass Nitrogen in soil</t>
  </si>
  <si>
    <t>Microbial Biomass Phosphorus in soil</t>
  </si>
  <si>
    <t>Extracellular Enzyme Actiity rate of B_glucosidase in soil</t>
  </si>
  <si>
    <t>Extracellular Enzyme Actiity rate of N_acetyl_glucosaminidase in soil</t>
  </si>
  <si>
    <t>Extracellular Enzyme Actiity rate of Phosphatase in soil</t>
  </si>
  <si>
    <t>Organic C extractable from soil with water extractions</t>
  </si>
  <si>
    <t>Total N extractable from soil with water extractions</t>
  </si>
  <si>
    <t>NH4 extractable from soil with water extractions</t>
  </si>
  <si>
    <t>NO3 extractable from soil with water extractions</t>
  </si>
  <si>
    <t>PO4 extractable from soil with water extractions</t>
  </si>
  <si>
    <t>Total C in dried soil</t>
  </si>
  <si>
    <t>Total N in dried soil</t>
  </si>
  <si>
    <t>Total P in dried soil</t>
  </si>
  <si>
    <t>MAT = Moist Acidic Tundra |MNT = Moist Acidic Tundra</t>
  </si>
  <si>
    <t>Year of sampling</t>
  </si>
  <si>
    <t xml:space="preserve">Sampling site - LTER moist acidic tussock (MAT) or LTER moist non-acidic tussock (MNT)  </t>
  </si>
  <si>
    <t>Plot Treatment code</t>
  </si>
  <si>
    <t>Block number within experimental treatment site</t>
  </si>
  <si>
    <t>microbial biomass, dissolved organic nitrogen, dissolved organic carbon, inorganic nutrients</t>
  </si>
  <si>
    <t>available nutrients, CN, extracellular enzyme activity, Alaska</t>
  </si>
  <si>
    <t>2013jmsoils.csv</t>
  </si>
  <si>
    <t>CT | Control ; N | Nitrogen Alone ; P | Phosphorus Alone ; NP | Nitrogen and Phosphorus together</t>
  </si>
  <si>
    <t>Upper_Organic | Top 5 cm of the Organic Layer ; Lower_Organic | Remainder of the Organic Layer ; Mineral | Mineral Layer</t>
  </si>
  <si>
    <t>date:yyyy</t>
  </si>
  <si>
    <t>codes:CT | Control ; N | Nitrogen Alone ; P | Phosphorus Alone ; NP | Nitrogen and Phosphorus together</t>
  </si>
  <si>
    <t>codes:Upper_Organic | Top 5 cm of the Organic Layer ; Lower_Organic | Remainder of the Organic Layer ; Mineral | Mineral Layer</t>
  </si>
  <si>
    <t>unit:millimolePerMeterSquaredPerHour;max|6.546;min|-999.000;precision|</t>
  </si>
  <si>
    <t>unit:millimolePerMeterSquaredPerHour;max|2.730;min|0.002;precision|</t>
  </si>
  <si>
    <t>unit:millimolePerMeterSquaredPerHour;max|19.327;min|0.016;precision|</t>
  </si>
  <si>
    <t>unit:gramPerMeterSquared;max|42.26;min|0.60;precision|</t>
  </si>
  <si>
    <t>unit:gramPerMeterSquared;max|17.45;min|0.05;precision|</t>
  </si>
  <si>
    <t>unit:milligramPerMeterSquared;max|5156.16;min|1.01;precision|</t>
  </si>
  <si>
    <t xml:space="preserve">Multiple biogeochemical variables were measured for organic and mineral soils on Arctic LTER experimental plots in moist acidic and non-acidic tundra, Arctic LTER Toolik Field Station, Alaska 2013. </t>
  </si>
  <si>
    <t>-999|missing (extreme outlier)</t>
  </si>
  <si>
    <t>MBC_ug</t>
  </si>
  <si>
    <t>MBN_ug</t>
  </si>
  <si>
    <t>MBP_ug</t>
  </si>
  <si>
    <t>Phosphatase_umol</t>
  </si>
  <si>
    <t>B_glucosidase_umol</t>
  </si>
  <si>
    <t>Total_Extractable_N_ug</t>
  </si>
  <si>
    <t>NH4+-N_ug</t>
  </si>
  <si>
    <t>NO3-N_ug</t>
  </si>
  <si>
    <t>PO4-P_ug</t>
  </si>
  <si>
    <t>N_acetyl_glucosaminidase_umol</t>
  </si>
  <si>
    <t>Extractable_Organic_C_ug</t>
  </si>
  <si>
    <t>Total_C_%</t>
  </si>
  <si>
    <t>Total_N_%</t>
  </si>
  <si>
    <t>Total_P_%</t>
  </si>
  <si>
    <t>Extracellular Enzyme Activity rate of N_acetyl_glucosaminidase in soil</t>
  </si>
  <si>
    <t>Extracellular Enzyme Activity rate of B_glucosidase in soil</t>
  </si>
  <si>
    <t>Extracellular Enzyme Activity rate of Phosphatase in soil</t>
  </si>
  <si>
    <t>http://arc-lter.ecosystems.mbl.edu/2013jmsoils</t>
  </si>
  <si>
    <t>Version 1: uploaded file to data portal</t>
  </si>
  <si>
    <t>unit:gramPerMeterSquared;max|78.60;min|0.00;precision|</t>
  </si>
  <si>
    <t>unit:gramPerMeterSquared;max|9.36;min|0.00;precision|</t>
  </si>
  <si>
    <t>unit:gramPerMeterSquared;max|13.83;min|0.00;precision|</t>
  </si>
  <si>
    <t>unit:milligramPerMeterSquared;max|6421.62;min|0.00;precision|</t>
  </si>
  <si>
    <t>unit:milligramPerMeterSquared;max|3581.01;min|0.00;precision|</t>
  </si>
  <si>
    <t>unit:gramPerMeterSquared;max|25287.32;min|175.22;precision|</t>
  </si>
  <si>
    <t>unit:gramPerMeterSquared;max|1371.96;min|7.63;precision|</t>
  </si>
  <si>
    <t>unit:gramPerMeterSquared;max|101.03;min|1.75;precision|</t>
  </si>
  <si>
    <t>unit:micromolePerGramPerHour;max|0.2660;min|0.0001;precision|</t>
  </si>
  <si>
    <t>unit:micromolePerGramPerHour;max|0.1973;min|0.0000;precision|</t>
  </si>
  <si>
    <t>unit:micromolePerGramPerHour;max|0.9819;min|0.0002;precision|</t>
  </si>
  <si>
    <t>unit:percent;max|45.98;min|2.21;precision|</t>
  </si>
  <si>
    <t>unit:percent;max|2.47;min|0.09;precision|</t>
  </si>
  <si>
    <t>unit:percent;max|0.38;min|0.02;precision|</t>
  </si>
  <si>
    <t>unit:microgramPerGram;max|5043.12;min|0.00;precision|</t>
  </si>
  <si>
    <t>unit:microgramPerGram;max|369.85;min|0.00;precision|</t>
  </si>
  <si>
    <t>unit:microgramPerGram;max|256.39;min|0.00;precision|</t>
  </si>
  <si>
    <t>unit:microgramPerGram;max|3595.78;min|19.61;precision|</t>
  </si>
  <si>
    <t>unit:microgramPerGram;max|807.87;min|0.84;precision|</t>
  </si>
  <si>
    <t>unit:microgramPerGram;max|455.58;min|0.00;precision|</t>
  </si>
  <si>
    <t>unit:microgramPerGram;max|173.59;min|0.00;precision|</t>
  </si>
  <si>
    <t>unit:microgramPerGram;max|500.98;min|0.06;precision|</t>
  </si>
  <si>
    <t>knb-lter-arc.20047.2</t>
  </si>
  <si>
    <t>2013jmsoils.02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</si>
</sst>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dd\-mmm\-yyyy"/>
    <numFmt numFmtId="166" formatCode="[$-409]d\-mmm\-yyyy;@"/>
    <numFmt numFmtId="167" formatCode="0000"/>
    <numFmt numFmtId="168" formatCode="0.000"/>
    <numFmt numFmtId="169" formatCode="[$-409]dddd\,\ mmmm\ d\,\ yyyy"/>
    <numFmt numFmtId="170" formatCode="[$-409]h:mm:ss\ AM/PM"/>
    <numFmt numFmtId="171" formatCode="0.0000"/>
  </numFmts>
  <fonts count="73">
    <font>
      <sz val="10"/>
      <name val="Arial"/>
      <family val="0"/>
    </font>
    <font>
      <sz val="11"/>
      <color indexed="8"/>
      <name val="Calibri"/>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b/>
      <sz val="10"/>
      <name val="Tahoma"/>
      <family val="2"/>
    </font>
    <font>
      <sz val="12"/>
      <name val="Arial"/>
      <family val="2"/>
    </font>
    <font>
      <b/>
      <sz val="9"/>
      <name val="Tahoma"/>
      <family val="2"/>
    </font>
    <font>
      <b/>
      <sz val="8"/>
      <color indexed="12"/>
      <name val="Arial"/>
      <family val="2"/>
    </font>
    <font>
      <b/>
      <sz val="8"/>
      <color indexed="10"/>
      <name val="Arial"/>
      <family val="2"/>
    </font>
    <font>
      <b/>
      <sz val="8"/>
      <color indexed="39"/>
      <name val="Tahoma"/>
      <family val="2"/>
    </font>
    <font>
      <sz val="9"/>
      <name val="Tahoma"/>
      <family val="2"/>
    </font>
    <font>
      <b/>
      <sz val="10"/>
      <color indexed="10"/>
      <name val="Tahoma"/>
      <family val="2"/>
    </font>
    <font>
      <b/>
      <sz val="12"/>
      <name val="Tahoma"/>
      <family val="2"/>
    </font>
    <font>
      <b/>
      <sz val="10"/>
      <color indexed="53"/>
      <name val="Tahoma"/>
      <family val="2"/>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Calibri"/>
      <family val="2"/>
    </font>
    <font>
      <sz val="8"/>
      <name val="Segoe UI"/>
      <family val="2"/>
    </font>
    <font>
      <i/>
      <sz val="11"/>
      <color indexed="8"/>
      <name val="Calibri"/>
      <family val="2"/>
    </font>
    <font>
      <vertAlign val="subscript"/>
      <sz val="11"/>
      <color indexed="8"/>
      <name val="Calibri"/>
      <family val="2"/>
    </font>
    <font>
      <vertAlign val="superscript"/>
      <sz val="11"/>
      <color indexed="8"/>
      <name val="Calibri"/>
      <family val="2"/>
    </font>
    <font>
      <b/>
      <sz val="9"/>
      <color indexed="8"/>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rgb="FF66FF99"/>
        <bgColor indexed="64"/>
      </patternFill>
    </fill>
    <fill>
      <patternFill patternType="solid">
        <fgColor indexed="27"/>
        <bgColor indexed="64"/>
      </patternFill>
    </fill>
    <fill>
      <patternFill patternType="solid">
        <fgColor theme="0" tint="-0.1499900072813034"/>
        <bgColor indexed="64"/>
      </patternFill>
    </fill>
    <fill>
      <patternFill patternType="solid">
        <fgColor rgb="FFCCFFFF"/>
        <bgColor indexed="64"/>
      </patternFill>
    </fill>
    <fill>
      <patternFill patternType="solid">
        <fgColor rgb="FF00FFFF"/>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medium"/>
      <right style="thin"/>
      <top style="medium"/>
      <bottom style="medium"/>
    </border>
    <border>
      <left style="thin"/>
      <right/>
      <top/>
      <bottom style="thin"/>
    </border>
    <border>
      <left style="thin"/>
      <right style="thin"/>
      <top/>
      <bottom/>
    </border>
    <border>
      <left style="thin"/>
      <right style="thin"/>
      <top/>
      <bottom style="thin"/>
    </border>
    <border>
      <left style="thin"/>
      <right style="medium"/>
      <top style="medium"/>
      <bottom/>
    </border>
    <border>
      <left/>
      <right style="thin"/>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19">
    <xf numFmtId="0" fontId="0" fillId="0" borderId="0" xfId="0" applyAlignment="1">
      <alignment/>
    </xf>
    <xf numFmtId="0" fontId="3" fillId="0" borderId="0" xfId="0" applyFont="1" applyAlignment="1" applyProtection="1">
      <alignment vertical="top"/>
      <protection/>
    </xf>
    <xf numFmtId="49" fontId="0" fillId="33" borderId="1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right" vertical="top"/>
      <protection/>
    </xf>
    <xf numFmtId="0" fontId="13"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14" fillId="0" borderId="11" xfId="0" applyFont="1" applyBorder="1" applyAlignment="1" applyProtection="1">
      <alignment/>
      <protection/>
    </xf>
    <xf numFmtId="0" fontId="14" fillId="0" borderId="10" xfId="0" applyFont="1" applyFill="1" applyBorder="1" applyAlignment="1" applyProtection="1">
      <alignment horizontal="left"/>
      <protection/>
    </xf>
    <xf numFmtId="0" fontId="14" fillId="0" borderId="12" xfId="0" applyFont="1" applyFill="1" applyBorder="1" applyAlignment="1" applyProtection="1">
      <alignment horizontal="left"/>
      <protection/>
    </xf>
    <xf numFmtId="0" fontId="14" fillId="0" borderId="11" xfId="0" applyFont="1" applyBorder="1" applyAlignment="1">
      <alignment/>
    </xf>
    <xf numFmtId="49" fontId="0" fillId="0" borderId="0" xfId="0" applyNumberFormat="1" applyFont="1" applyAlignment="1">
      <alignment/>
    </xf>
    <xf numFmtId="0" fontId="0" fillId="0" borderId="0" xfId="0" applyFont="1" applyAlignment="1">
      <alignment/>
    </xf>
    <xf numFmtId="0" fontId="4" fillId="34" borderId="10" xfId="57" applyFont="1" applyFill="1" applyBorder="1" applyAlignment="1" applyProtection="1">
      <alignment vertical="center" wrapText="1"/>
      <protection/>
    </xf>
    <xf numFmtId="0" fontId="4" fillId="34" borderId="10" xfId="57" applyFont="1" applyFill="1" applyBorder="1" applyAlignment="1" applyProtection="1">
      <alignment horizontal="left" vertical="center" wrapText="1"/>
      <protection/>
    </xf>
    <xf numFmtId="0" fontId="4" fillId="35" borderId="10" xfId="0" applyFont="1" applyFill="1" applyBorder="1" applyAlignment="1" applyProtection="1">
      <alignment vertical="top"/>
      <protection/>
    </xf>
    <xf numFmtId="0" fontId="6" fillId="35" borderId="10" xfId="0" applyFont="1" applyFill="1" applyBorder="1" applyAlignment="1" applyProtection="1">
      <alignment vertical="top" wrapText="1"/>
      <protection/>
    </xf>
    <xf numFmtId="0" fontId="4" fillId="35" borderId="10" xfId="0" applyNumberFormat="1" applyFont="1" applyFill="1" applyBorder="1" applyAlignment="1" applyProtection="1">
      <alignment vertical="top" wrapText="1"/>
      <protection/>
    </xf>
    <xf numFmtId="0" fontId="4" fillId="35" borderId="13" xfId="0" applyFont="1" applyFill="1" applyBorder="1" applyAlignment="1" applyProtection="1">
      <alignment horizontal="left" vertical="top"/>
      <protection/>
    </xf>
    <xf numFmtId="0" fontId="4" fillId="35" borderId="10" xfId="0" applyFont="1" applyFill="1" applyBorder="1" applyAlignment="1" applyProtection="1">
      <alignment horizontal="left" vertical="top"/>
      <protection/>
    </xf>
    <xf numFmtId="0" fontId="4" fillId="35" borderId="10" xfId="0" applyFont="1" applyFill="1" applyBorder="1" applyAlignment="1" applyProtection="1">
      <alignment wrapText="1"/>
      <protection/>
    </xf>
    <xf numFmtId="0" fontId="4" fillId="35" borderId="10" xfId="0" applyFont="1" applyFill="1" applyBorder="1" applyAlignment="1" applyProtection="1">
      <alignment vertical="top" wrapText="1"/>
      <protection/>
    </xf>
    <xf numFmtId="0" fontId="4" fillId="35" borderId="14" xfId="0" applyFont="1" applyFill="1" applyBorder="1" applyAlignment="1" applyProtection="1">
      <alignment horizontal="left"/>
      <protection/>
    </xf>
    <xf numFmtId="0" fontId="4" fillId="35" borderId="15" xfId="0" applyFont="1" applyFill="1" applyBorder="1" applyAlignment="1" applyProtection="1">
      <alignment horizontal="right" wrapText="1"/>
      <protection/>
    </xf>
    <xf numFmtId="0" fontId="4" fillId="35" borderId="12" xfId="0" applyFont="1" applyFill="1" applyBorder="1" applyAlignment="1" applyProtection="1">
      <alignment horizontal="right"/>
      <protection/>
    </xf>
    <xf numFmtId="0" fontId="4" fillId="35" borderId="10" xfId="0" applyFont="1" applyFill="1" applyBorder="1" applyAlignment="1" applyProtection="1">
      <alignment horizontal="right" vertical="top"/>
      <protection/>
    </xf>
    <xf numFmtId="0" fontId="4" fillId="35" borderId="10" xfId="0" applyFont="1" applyFill="1" applyBorder="1" applyAlignment="1" applyProtection="1">
      <alignment horizontal="left" wrapText="1"/>
      <protection/>
    </xf>
    <xf numFmtId="0" fontId="0" fillId="36" borderId="10" xfId="0" applyFont="1" applyFill="1" applyBorder="1" applyAlignment="1" applyProtection="1">
      <alignment horizontal="left" vertical="top" wrapText="1"/>
      <protection locked="0"/>
    </xf>
    <xf numFmtId="49" fontId="4" fillId="37" borderId="0" xfId="0" applyNumberFormat="1" applyFont="1" applyFill="1" applyBorder="1" applyAlignment="1" applyProtection="1">
      <alignment horizontal="right" vertical="top"/>
      <protection/>
    </xf>
    <xf numFmtId="0" fontId="0" fillId="0" borderId="0" xfId="0" applyFont="1" applyAlignment="1" applyProtection="1">
      <alignment horizontal="left" wrapText="1"/>
      <protection locked="0"/>
    </xf>
    <xf numFmtId="0" fontId="14" fillId="0" borderId="10" xfId="0" applyFont="1" applyFill="1" applyBorder="1" applyAlignment="1" applyProtection="1">
      <alignment/>
      <protection/>
    </xf>
    <xf numFmtId="0" fontId="0" fillId="0" borderId="0" xfId="0" applyFont="1" applyAlignment="1" applyProtection="1">
      <alignment/>
      <protection locked="0"/>
    </xf>
    <xf numFmtId="0" fontId="0" fillId="0" borderId="0" xfId="0" applyFont="1" applyFill="1" applyBorder="1" applyAlignment="1">
      <alignment/>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NumberFormat="1" applyFont="1" applyAlignment="1" applyProtection="1">
      <alignment horizontal="left"/>
      <protection locked="0"/>
    </xf>
    <xf numFmtId="0" fontId="19" fillId="0" borderId="0" xfId="0" applyFont="1" applyAlignment="1" applyProtection="1">
      <alignment/>
      <protection locked="0"/>
    </xf>
    <xf numFmtId="0" fontId="0" fillId="38" borderId="10" xfId="0" applyFont="1" applyFill="1" applyBorder="1" applyAlignment="1" applyProtection="1">
      <alignment horizontal="left" wrapText="1"/>
      <protection locked="0"/>
    </xf>
    <xf numFmtId="0" fontId="0" fillId="0" borderId="0" xfId="0" applyFont="1" applyAlignment="1" applyProtection="1">
      <alignment vertical="top" wrapText="1"/>
      <protection/>
    </xf>
    <xf numFmtId="0" fontId="0" fillId="0" borderId="0" xfId="0" applyFont="1" applyFill="1" applyAlignment="1" applyProtection="1">
      <alignment horizontal="left" wrapText="1"/>
      <protection locked="0"/>
    </xf>
    <xf numFmtId="0" fontId="0" fillId="0" borderId="0" xfId="0" applyFont="1" applyFill="1" applyAlignment="1" applyProtection="1">
      <alignment/>
      <protection locked="0"/>
    </xf>
    <xf numFmtId="0" fontId="0" fillId="0" borderId="0" xfId="0" applyFont="1" applyFill="1" applyAlignment="1" applyProtection="1">
      <alignment horizontal="right" vertical="top" wrapText="1"/>
      <protection/>
    </xf>
    <xf numFmtId="0" fontId="0" fillId="0" borderId="0" xfId="0" applyFont="1" applyBorder="1" applyAlignment="1" applyProtection="1">
      <alignment horizontal="left" wrapText="1"/>
      <protection locked="0"/>
    </xf>
    <xf numFmtId="0" fontId="14" fillId="0" borderId="10" xfId="0" applyFont="1" applyFill="1" applyBorder="1" applyAlignment="1" applyProtection="1">
      <alignment horizontal="right"/>
      <protection/>
    </xf>
    <xf numFmtId="0" fontId="4" fillId="34" borderId="0" xfId="0" applyNumberFormat="1" applyFont="1" applyFill="1" applyAlignment="1" applyProtection="1">
      <alignment horizontal="right" vertical="top" wrapText="1"/>
      <protection/>
    </xf>
    <xf numFmtId="0" fontId="4" fillId="34" borderId="0" xfId="0" applyFont="1" applyFill="1" applyAlignment="1" applyProtection="1">
      <alignment horizontal="right" vertical="top" wrapText="1"/>
      <protection/>
    </xf>
    <xf numFmtId="165" fontId="0" fillId="36" borderId="10" xfId="0" applyNumberFormat="1" applyFont="1" applyFill="1" applyBorder="1" applyAlignment="1" applyProtection="1">
      <alignment horizontal="left" wrapText="1"/>
      <protection locked="0"/>
    </xf>
    <xf numFmtId="0" fontId="4" fillId="34" borderId="0" xfId="0" applyFont="1" applyFill="1" applyAlignment="1" applyProtection="1">
      <alignment horizontal="right" vertical="top"/>
      <protection/>
    </xf>
    <xf numFmtId="0" fontId="4" fillId="34" borderId="0" xfId="0" applyFont="1" applyFill="1" applyBorder="1" applyAlignment="1" applyProtection="1">
      <alignment horizontal="right" vertical="top"/>
      <protection/>
    </xf>
    <xf numFmtId="0" fontId="0" fillId="0" borderId="0" xfId="0" applyFont="1" applyAlignment="1" applyProtection="1">
      <alignment horizontal="right" vertical="top"/>
      <protection/>
    </xf>
    <xf numFmtId="0" fontId="4" fillId="34" borderId="0" xfId="0" applyFont="1" applyFill="1" applyBorder="1" applyAlignment="1" applyProtection="1">
      <alignment horizontal="left" vertical="top"/>
      <protection/>
    </xf>
    <xf numFmtId="0" fontId="0" fillId="36" borderId="16" xfId="0" applyFont="1" applyFill="1" applyBorder="1" applyAlignment="1" applyProtection="1">
      <alignment horizontal="left" wrapText="1"/>
      <protection locked="0"/>
    </xf>
    <xf numFmtId="0" fontId="0" fillId="36" borderId="17" xfId="0" applyFont="1" applyFill="1" applyBorder="1" applyAlignment="1" applyProtection="1">
      <alignment horizontal="left" wrapText="1"/>
      <protection locked="0"/>
    </xf>
    <xf numFmtId="0" fontId="0" fillId="0" borderId="10" xfId="0" applyFont="1" applyBorder="1" applyAlignment="1" applyProtection="1">
      <alignment horizontal="left" wrapText="1"/>
      <protection locked="0"/>
    </xf>
    <xf numFmtId="0" fontId="4" fillId="0" borderId="0" xfId="0" applyFont="1" applyFill="1" applyBorder="1" applyAlignment="1" applyProtection="1">
      <alignment horizontal="right" vertical="top"/>
      <protection/>
    </xf>
    <xf numFmtId="0" fontId="0" fillId="0" borderId="0" xfId="0" applyFont="1" applyFill="1" applyBorder="1" applyAlignment="1" applyProtection="1">
      <alignment horizontal="left" wrapText="1"/>
      <protection locked="0"/>
    </xf>
    <xf numFmtId="0" fontId="4" fillId="34" borderId="0" xfId="0" applyFont="1" applyFill="1" applyBorder="1" applyAlignment="1" applyProtection="1">
      <alignment horizontal="right" wrapText="1"/>
      <protection/>
    </xf>
    <xf numFmtId="0" fontId="4" fillId="34" borderId="12" xfId="0" applyFont="1" applyFill="1" applyBorder="1" applyAlignment="1" applyProtection="1">
      <alignment horizontal="right" wrapText="1"/>
      <protection/>
    </xf>
    <xf numFmtId="0" fontId="19" fillId="0" borderId="0" xfId="0" applyFont="1" applyAlignment="1">
      <alignment/>
    </xf>
    <xf numFmtId="0" fontId="0" fillId="0" borderId="0" xfId="0" applyFont="1" applyAlignment="1" applyProtection="1">
      <alignment/>
      <protection/>
    </xf>
    <xf numFmtId="0" fontId="0" fillId="0" borderId="0" xfId="0" applyNumberFormat="1" applyFont="1" applyAlignment="1" applyProtection="1">
      <alignment/>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protection locked="0"/>
    </xf>
    <xf numFmtId="0" fontId="0" fillId="35" borderId="18" xfId="0" applyNumberFormat="1" applyFont="1" applyFill="1" applyBorder="1" applyAlignment="1" applyProtection="1">
      <alignment horizontal="left"/>
      <protection/>
    </xf>
    <xf numFmtId="0" fontId="0" fillId="36" borderId="12" xfId="0" applyFont="1" applyFill="1" applyBorder="1" applyAlignment="1" applyProtection="1">
      <alignment horizontal="left"/>
      <protection locked="0"/>
    </xf>
    <xf numFmtId="0" fontId="0" fillId="33" borderId="11" xfId="0" applyFont="1" applyFill="1" applyBorder="1" applyAlignment="1" applyProtection="1">
      <alignment/>
      <protection locked="0"/>
    </xf>
    <xf numFmtId="0" fontId="0" fillId="36" borderId="15" xfId="0" applyFont="1" applyFill="1" applyBorder="1" applyAlignment="1" applyProtection="1">
      <alignment horizontal="left"/>
      <protection locked="0"/>
    </xf>
    <xf numFmtId="0" fontId="0" fillId="33" borderId="19" xfId="0" applyFont="1" applyFill="1" applyBorder="1" applyAlignment="1" applyProtection="1">
      <alignment/>
      <protection locked="0"/>
    </xf>
    <xf numFmtId="0" fontId="0" fillId="0" borderId="0" xfId="57" applyFont="1" applyAlignment="1" applyProtection="1">
      <alignment vertical="top" wrapText="1"/>
      <protection locked="0"/>
    </xf>
    <xf numFmtId="0" fontId="0" fillId="0" borderId="0" xfId="57" applyFont="1" applyAlignment="1" applyProtection="1">
      <alignment wrapText="1"/>
      <protection locked="0"/>
    </xf>
    <xf numFmtId="0" fontId="0" fillId="0" borderId="0" xfId="0" applyFont="1" applyAlignment="1">
      <alignment vertical="top"/>
    </xf>
    <xf numFmtId="0" fontId="21" fillId="0" borderId="0" xfId="0" applyFont="1" applyAlignment="1">
      <alignment horizontal="center" wrapText="1"/>
    </xf>
    <xf numFmtId="0" fontId="21" fillId="0" borderId="0" xfId="0" applyFont="1" applyAlignment="1">
      <alignment wrapText="1"/>
    </xf>
    <xf numFmtId="164" fontId="21" fillId="0" borderId="0" xfId="0" applyNumberFormat="1" applyFont="1" applyAlignment="1">
      <alignment wrapText="1"/>
    </xf>
    <xf numFmtId="1" fontId="21" fillId="0" borderId="0" xfId="0" applyNumberFormat="1" applyFont="1" applyAlignment="1">
      <alignment wrapText="1"/>
    </xf>
    <xf numFmtId="0" fontId="22" fillId="0" borderId="0" xfId="0" applyFont="1" applyAlignment="1">
      <alignment horizontal="center" wrapText="1"/>
    </xf>
    <xf numFmtId="0" fontId="2" fillId="0" borderId="0" xfId="53" applyAlignment="1" applyProtection="1">
      <alignment/>
      <protection/>
    </xf>
    <xf numFmtId="0" fontId="2" fillId="36" borderId="10" xfId="53" applyFill="1" applyBorder="1" applyAlignment="1" applyProtection="1">
      <alignment horizontal="left" vertical="top" wrapText="1"/>
      <protection/>
    </xf>
    <xf numFmtId="0" fontId="0" fillId="39" borderId="10" xfId="0" applyFont="1" applyFill="1" applyBorder="1" applyAlignment="1" applyProtection="1">
      <alignment horizontal="center" wrapText="1"/>
      <protection locked="0"/>
    </xf>
    <xf numFmtId="0" fontId="0" fillId="0" borderId="0" xfId="0" applyAlignment="1">
      <alignment/>
    </xf>
    <xf numFmtId="0" fontId="4" fillId="0" borderId="0" xfId="0" applyFont="1" applyFill="1" applyBorder="1" applyAlignment="1" applyProtection="1">
      <alignment horizontal="left" wrapText="1"/>
      <protection locked="0"/>
    </xf>
    <xf numFmtId="0" fontId="0" fillId="0" borderId="0" xfId="0" applyFont="1" applyFill="1" applyBorder="1" applyAlignment="1">
      <alignment/>
    </xf>
    <xf numFmtId="1" fontId="0" fillId="0" borderId="0" xfId="0" applyNumberFormat="1" applyAlignment="1">
      <alignment/>
    </xf>
    <xf numFmtId="0" fontId="4" fillId="34" borderId="0" xfId="0" applyFont="1" applyFill="1" applyBorder="1" applyAlignment="1" applyProtection="1">
      <alignment horizontal="right" vertical="top" wrapText="1"/>
      <protection/>
    </xf>
    <xf numFmtId="0" fontId="4" fillId="34" borderId="0" xfId="57" applyFont="1" applyFill="1" applyAlignment="1" applyProtection="1">
      <alignment horizontal="right" vertical="top"/>
      <protection/>
    </xf>
    <xf numFmtId="0" fontId="0" fillId="38" borderId="10" xfId="57" applyFont="1" applyFill="1" applyBorder="1" applyAlignment="1" applyProtection="1">
      <alignment horizontal="left" wrapText="1"/>
      <protection locked="0"/>
    </xf>
    <xf numFmtId="0" fontId="0" fillId="0" borderId="0" xfId="57" applyFont="1">
      <alignment/>
      <protection/>
    </xf>
    <xf numFmtId="0" fontId="0" fillId="0" borderId="0" xfId="57" applyFont="1" applyAlignment="1" applyProtection="1">
      <alignment wrapText="1"/>
      <protection/>
    </xf>
    <xf numFmtId="0" fontId="7" fillId="0" borderId="0" xfId="0" applyFont="1" applyAlignment="1" applyProtection="1">
      <alignment/>
      <protection/>
    </xf>
    <xf numFmtId="0" fontId="0" fillId="0" borderId="0" xfId="0" applyFont="1" applyAlignment="1" applyProtection="1">
      <alignment/>
      <protection/>
    </xf>
    <xf numFmtId="0" fontId="8" fillId="0" borderId="0" xfId="0" applyFont="1" applyAlignment="1" applyProtection="1">
      <alignment/>
      <protection/>
    </xf>
    <xf numFmtId="0" fontId="15" fillId="0" borderId="0" xfId="0" applyFont="1" applyAlignment="1" applyProtection="1">
      <alignment/>
      <protection/>
    </xf>
    <xf numFmtId="0" fontId="0" fillId="0" borderId="0" xfId="0" applyFont="1" applyAlignment="1" applyProtection="1">
      <alignment vertical="center" wrapText="1"/>
      <protection/>
    </xf>
    <xf numFmtId="0" fontId="0" fillId="38" borderId="0" xfId="57" applyFont="1" applyFill="1" applyBorder="1" applyAlignment="1" applyProtection="1">
      <alignment horizontal="left" wrapText="1"/>
      <protection locked="0"/>
    </xf>
    <xf numFmtId="0" fontId="4" fillId="34" borderId="0" xfId="57" applyFont="1" applyFill="1" applyAlignment="1" applyProtection="1">
      <alignment horizontal="left" vertical="top"/>
      <protection/>
    </xf>
    <xf numFmtId="0" fontId="0" fillId="0" borderId="0" xfId="57" applyFont="1" applyAlignment="1" applyProtection="1">
      <alignment vertical="top" wrapText="1"/>
      <protection/>
    </xf>
    <xf numFmtId="0" fontId="0" fillId="0" borderId="20" xfId="0" applyFont="1" applyBorder="1" applyAlignment="1">
      <alignment/>
    </xf>
    <xf numFmtId="2" fontId="0" fillId="0" borderId="20" xfId="0" applyNumberFormat="1" applyFont="1" applyFill="1" applyBorder="1" applyAlignment="1">
      <alignment/>
    </xf>
    <xf numFmtId="0" fontId="0" fillId="0" borderId="20" xfId="0" applyFont="1" applyFill="1" applyBorder="1" applyAlignment="1">
      <alignment/>
    </xf>
    <xf numFmtId="0" fontId="0" fillId="0" borderId="0" xfId="0" applyFont="1" applyBorder="1" applyAlignment="1">
      <alignment/>
    </xf>
    <xf numFmtId="2" fontId="0" fillId="0" borderId="0" xfId="0" applyNumberFormat="1" applyFont="1" applyBorder="1" applyAlignment="1">
      <alignment/>
    </xf>
    <xf numFmtId="168" fontId="71" fillId="0" borderId="0" xfId="0" applyNumberFormat="1" applyFont="1" applyBorder="1" applyAlignment="1">
      <alignment/>
    </xf>
    <xf numFmtId="2" fontId="71" fillId="0" borderId="0" xfId="0" applyNumberFormat="1" applyFont="1" applyAlignment="1">
      <alignment/>
    </xf>
    <xf numFmtId="168" fontId="71" fillId="40" borderId="0" xfId="0" applyNumberFormat="1" applyFont="1" applyFill="1" applyBorder="1" applyAlignment="1">
      <alignment/>
    </xf>
    <xf numFmtId="2" fontId="71" fillId="0" borderId="0" xfId="0" applyNumberFormat="1" applyFont="1" applyFill="1" applyAlignment="1">
      <alignment/>
    </xf>
    <xf numFmtId="168" fontId="71" fillId="0" borderId="0" xfId="0" applyNumberFormat="1" applyFont="1" applyFill="1" applyBorder="1" applyAlignment="1">
      <alignment/>
    </xf>
    <xf numFmtId="49" fontId="2" fillId="33" borderId="10" xfId="53" applyNumberFormat="1" applyFill="1" applyBorder="1" applyAlignment="1" applyProtection="1">
      <alignment horizontal="left" wrapText="1"/>
      <protection locked="0"/>
    </xf>
    <xf numFmtId="0" fontId="0" fillId="0" borderId="0" xfId="57" applyFont="1" applyAlignment="1" applyProtection="1" quotePrefix="1">
      <alignment wrapText="1"/>
      <protection locked="0"/>
    </xf>
    <xf numFmtId="2" fontId="0" fillId="0" borderId="0" xfId="0" applyNumberFormat="1" applyFont="1" applyFill="1" applyBorder="1" applyAlignment="1">
      <alignment/>
    </xf>
    <xf numFmtId="2" fontId="0" fillId="0" borderId="0" xfId="0" applyNumberFormat="1" applyFont="1" applyAlignment="1">
      <alignment/>
    </xf>
    <xf numFmtId="2" fontId="0" fillId="0" borderId="0" xfId="0" applyNumberFormat="1" applyAlignment="1">
      <alignment/>
    </xf>
    <xf numFmtId="171" fontId="0" fillId="0" borderId="0" xfId="0" applyNumberFormat="1" applyAlignment="1">
      <alignment/>
    </xf>
    <xf numFmtId="0" fontId="0" fillId="36" borderId="12" xfId="0" applyFont="1" applyFill="1" applyBorder="1" applyAlignment="1" applyProtection="1">
      <alignment horizontal="left" wrapText="1"/>
      <protection locked="0"/>
    </xf>
    <xf numFmtId="0" fontId="0" fillId="0" borderId="11" xfId="0" applyFont="1" applyBorder="1" applyAlignment="1">
      <alignment/>
    </xf>
    <xf numFmtId="0" fontId="4" fillId="0" borderId="0" xfId="0" applyFont="1" applyFill="1" applyBorder="1" applyAlignment="1" applyProtection="1">
      <alignment horizontal="left" wrapText="1"/>
      <protection locked="0"/>
    </xf>
    <xf numFmtId="0" fontId="0" fillId="0" borderId="0" xfId="0" applyFont="1" applyFill="1" applyBorder="1" applyAlignment="1">
      <alignment/>
    </xf>
    <xf numFmtId="0" fontId="2" fillId="0" borderId="12" xfId="53" applyFill="1" applyBorder="1" applyAlignment="1" applyProtection="1">
      <alignment horizontal="left"/>
      <protection/>
    </xf>
    <xf numFmtId="0" fontId="0" fillId="0" borderId="0" xfId="57" applyFont="1" applyFill="1"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2">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ont>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12</xdr:row>
      <xdr:rowOff>19050</xdr:rowOff>
    </xdr:to>
    <xdr:sp fLocksText="0">
      <xdr:nvSpPr>
        <xdr:cNvPr id="1" name="abstract" descr="Abstract of dsatset"/>
        <xdr:cNvSpPr txBox="1">
          <a:spLocks noChangeArrowheads="1"/>
        </xdr:cNvSpPr>
      </xdr:nvSpPr>
      <xdr:spPr>
        <a:xfrm>
          <a:off x="1743075" y="1209675"/>
          <a:ext cx="7143750" cy="1209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Measures of soil nutrient content (available N</a:t>
          </a:r>
          <a:r>
            <a:rPr lang="en-US" cap="none" sz="1100" b="0" i="0" u="none" baseline="0">
              <a:solidFill>
                <a:srgbClr val="000000"/>
              </a:solidFill>
              <a:latin typeface="Calibri"/>
              <a:ea typeface="Calibri"/>
              <a:cs typeface="Calibri"/>
            </a:rPr>
            <a:t> and P, Extractable N and P, Total C, N and P), and microbial biomass and activity (exoenzyme activity) were </a:t>
          </a:r>
          <a:r>
            <a:rPr lang="en-US" cap="none" sz="1100" b="0" i="0" u="none" baseline="0">
              <a:solidFill>
                <a:srgbClr val="000000"/>
              </a:solidFill>
              <a:latin typeface="Calibri"/>
              <a:ea typeface="Calibri"/>
              <a:cs typeface="Calibri"/>
            </a:rPr>
            <a:t>measured for</a:t>
          </a:r>
          <a:r>
            <a:rPr lang="en-US" cap="none" sz="1100" b="0" i="0" u="none" baseline="0">
              <a:solidFill>
                <a:srgbClr val="000000"/>
              </a:solidFill>
              <a:latin typeface="Calibri"/>
              <a:ea typeface="Calibri"/>
              <a:cs typeface="Calibri"/>
            </a:rPr>
            <a:t> organic and mineral soils </a:t>
          </a:r>
          <a:r>
            <a:rPr lang="en-US" cap="none" sz="1100" b="0" i="0" u="none" baseline="0">
              <a:solidFill>
                <a:srgbClr val="000000"/>
              </a:solidFill>
              <a:latin typeface="Calibri"/>
              <a:ea typeface="Calibri"/>
              <a:cs typeface="Calibri"/>
            </a:rPr>
            <a:t>on Arctic LTER experimental plots at Toolik field station in moist acidic and non-acidic tundra (organic soils only).  </a:t>
          </a:r>
        </a:p>
      </xdr:txBody>
    </xdr:sp>
    <xdr:clientData/>
  </xdr:twoCellAnchor>
  <xdr:twoCellAnchor>
    <xdr:from>
      <xdr:col>1</xdr:col>
      <xdr:colOff>38100</xdr:colOff>
      <xdr:row>64</xdr:row>
      <xdr:rowOff>19050</xdr:rowOff>
    </xdr:from>
    <xdr:to>
      <xdr:col>6</xdr:col>
      <xdr:colOff>819150</xdr:colOff>
      <xdr:row>105</xdr:row>
      <xdr:rowOff>0</xdr:rowOff>
    </xdr:to>
    <xdr:sp fLocksText="0">
      <xdr:nvSpPr>
        <xdr:cNvPr id="2" name="method"/>
        <xdr:cNvSpPr txBox="1">
          <a:spLocks noChangeArrowheads="1"/>
        </xdr:cNvSpPr>
      </xdr:nvSpPr>
      <xdr:spPr>
        <a:xfrm>
          <a:off x="1781175" y="13001625"/>
          <a:ext cx="12001500"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LTER moist acidic tussock (MAT) site was set up in 1989.  The experimental design is four blocks of 5 x 20 meter plots with randomly assigned treatments within each block. Treatments include control (CT), nitrogen (N), phosphorus (P) and nitrogen plus phosphorus (NP). Fertilizer is added annually following snowmelt in June as 10 g/m2 nitrogen (as NH4NO3) and 5 g/m2 phosphorous (as triple superphosphate). Exclosure plots were set up at the MAT site in July 1996 on extra 5 x 20 meter plots within the four-block design of the 1989 LTER acidic tussock experimental plots.  On each plot a 5 x 10 meter section was fenced with large mesh (4-inch square mesh) and within this fence a 5x5-meter plot was fenced with a small mesh (1/2-inch square mesh). In each block two fenced plots were setup: a plot with no fertilizer and a plot with annual fertilization treatments as described above. Thus the treatments created are no fence, no fertilizer (NFCT); small mesh fence, no fertilizer (SFCT); large mesh fence, no fertilizer (LFCT); no fence, N plus P (NFNP); small mesh fence, N plus P (SFNP); and large mesh fence, N plus P (LFNP). Only CT, N, P,  NP censused in 2013. 
 In 1997 experimental plots were established in three block at the LTER moist non-acidic tussock (MNT) site with the same methods as those used at MAT. CT, N, P and NP treatments were censused in 2013.</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Sampling Description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Organic and mineral soil horizons were sampled from MAT and MNT in early July 2013. When present, tussocks of </a:t>
          </a:r>
          <a:r>
            <a:rPr lang="en-US" cap="none" sz="1100" b="0" i="1" u="none" baseline="0">
              <a:solidFill>
                <a:srgbClr val="000000"/>
              </a:solidFill>
              <a:latin typeface="Calibri"/>
              <a:ea typeface="Calibri"/>
              <a:cs typeface="Calibri"/>
            </a:rPr>
            <a:t>Eriophorum vaginatum </a:t>
          </a:r>
          <a:r>
            <a:rPr lang="en-US" cap="none" sz="1100" b="0" i="0" u="none" baseline="0">
              <a:solidFill>
                <a:srgbClr val="000000"/>
              </a:solidFill>
              <a:latin typeface="Calibri"/>
              <a:ea typeface="Calibri"/>
              <a:cs typeface="Calibri"/>
            </a:rPr>
            <a:t>were avoided when sampling and sampling occurred only in intertussock areas (moss dominated areas between tussocks) because of distinct micro-topographic differences between tussock and intertussock areas. A single ca. 10cm x 10cm column of soil was collected from each plot to the depth of the permafrost. All organic horizons were &lt; 20 cm deep, and were separated into the upper organic (0 – 5cm depth) and lower organic (5cm-15cm depth) layers, to allow comparison with previous studies that separated by depth and because ecosystem nutrient pools and microbial biomass can vary strongly by depth in the organic horizon. The mineral layer was sampled either to permafrost, or the upper 10 cm only, whichever was less. Mineral soils were sampled for MAT only, as the permafrost extended into the organic horizon for all MNT plots, preventing mineral soil sampling.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Soils were separated into layers in the field, and then returned to the field lab where they were homogenised and all large roots (&gt;1mm diameter) removed. Soil was then partitioned for the analyses below. Soil was immediately dried for total CNP analysis, with the remainder frozen at -20C and shipped to University of California Santa Barbara for the remaining analyses.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Lab Analysis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Microbial</a:t>
          </a:r>
          <a:r>
            <a:rPr lang="en-US" cap="none" sz="1100" b="0" i="0" u="none" baseline="0">
              <a:solidFill>
                <a:srgbClr val="000000"/>
              </a:solidFill>
              <a:latin typeface="Calibri"/>
              <a:ea typeface="Calibri"/>
              <a:cs typeface="Calibri"/>
            </a:rPr>
            <a:t> Biomass, ETN and EOC, Extractable Nutrients: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Fresh soil samples (10 g) were extracted with 40 mls of deionized water by shaking for 3 hours. Duplicate samples for estimates of the microbial biomass flush (‘fumigated’) were extracted in the same manner but with the addition of 1 ml CHCl</a:t>
          </a:r>
          <a:r>
            <a:rPr lang="en-US" cap="none" sz="1100" b="0" i="0" u="none" baseline="-2500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(Fierer </a:t>
          </a:r>
          <a:r>
            <a:rPr lang="en-US" cap="none" sz="1100" b="0" i="1" u="none" baseline="0">
              <a:solidFill>
                <a:srgbClr val="000000"/>
              </a:solidFill>
              <a:latin typeface="Calibri"/>
              <a:ea typeface="Calibri"/>
              <a:cs typeface="Calibri"/>
            </a:rPr>
            <a:t>et al.</a:t>
          </a:r>
          <a:r>
            <a:rPr lang="en-US" cap="none" sz="1100" b="0" i="0" u="none" baseline="0">
              <a:solidFill>
                <a:srgbClr val="000000"/>
              </a:solidFill>
              <a:latin typeface="Calibri"/>
              <a:ea typeface="Calibri"/>
              <a:cs typeface="Calibri"/>
            </a:rPr>
            <a:t> 2003). All extracts were vacuum filtered through 1-mm pore size glass fiber filter paper and sparged for 30 min with compressed air (to remove residual C from the CHCl</a:t>
          </a:r>
          <a:r>
            <a:rPr lang="en-US" cap="none" sz="1100" b="0" i="0" u="none" baseline="-25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then frozen at -20</a:t>
          </a:r>
          <a:r>
            <a:rPr lang="en-US" cap="none" sz="1100" b="0" i="0" u="none" baseline="30000">
              <a:solidFill>
                <a:srgbClr val="000000"/>
              </a:solidFill>
              <a:latin typeface="Calibri"/>
              <a:ea typeface="Calibri"/>
              <a:cs typeface="Calibri"/>
            </a:rPr>
            <a:t>o</a:t>
          </a:r>
          <a:r>
            <a:rPr lang="en-US" cap="none" sz="1100" b="0" i="0" u="none" baseline="0">
              <a:solidFill>
                <a:srgbClr val="000000"/>
              </a:solidFill>
              <a:latin typeface="Calibri"/>
              <a:ea typeface="Calibri"/>
              <a:cs typeface="Calibri"/>
            </a:rPr>
            <a:t>C until analysis.Extractable organic C (EOC) and total N (ETN) contents in the fumigated and non-fumigated extracts were determined by oxidative combustion and infrared (EOC; Nelson and Sommers, 1982) or chemiluminesence (ETN) analysis (TOC-TN autoanalyzer, Shimadzu, Kyoto, Japan).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Extractable NH</a:t>
          </a:r>
          <a:r>
            <a:rPr lang="en-US" cap="none" sz="1100" b="0" i="0" u="none" baseline="-25000">
              <a:solidFill>
                <a:srgbClr val="000000"/>
              </a:solidFill>
              <a:latin typeface="Calibri"/>
              <a:ea typeface="Calibri"/>
              <a:cs typeface="Calibri"/>
            </a:rPr>
            <a:t>4</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-N, NO</a:t>
          </a:r>
          <a:r>
            <a:rPr lang="en-US" cap="none" sz="1100" b="0" i="0" u="none" baseline="-25000">
              <a:solidFill>
                <a:srgbClr val="000000"/>
              </a:solidFill>
              <a:latin typeface="Calibri"/>
              <a:ea typeface="Calibri"/>
              <a:cs typeface="Calibri"/>
            </a:rPr>
            <a:t>3</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-N and PO</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-P in non-fumigated extracts and PO</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-P in the fumigated extracts were determined colorimetrically, using automated flow analysis (Lachat autoanalyser) and the salicylate (NH</a:t>
          </a:r>
          <a:r>
            <a:rPr lang="en-US" cap="none" sz="1100" b="0" i="0" u="none" baseline="-25000">
              <a:solidFill>
                <a:srgbClr val="000000"/>
              </a:solidFill>
              <a:latin typeface="Calibri"/>
              <a:ea typeface="Calibri"/>
              <a:cs typeface="Calibri"/>
            </a:rPr>
            <a:t>4</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-N), sulphanilamide (NO</a:t>
          </a:r>
          <a:r>
            <a:rPr lang="en-US" cap="none" sz="1100" b="0" i="0" u="none" baseline="-25000">
              <a:solidFill>
                <a:srgbClr val="000000"/>
              </a:solidFill>
              <a:latin typeface="Calibri"/>
              <a:ea typeface="Calibri"/>
              <a:cs typeface="Calibri"/>
            </a:rPr>
            <a:t>3</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-N) and molybdate blue (PO</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-P ) methods (Mulvaney 1996).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Extracellular</a:t>
          </a:r>
          <a:r>
            <a:rPr lang="en-US" cap="none" sz="1100" b="0" i="0" u="none" baseline="0">
              <a:solidFill>
                <a:srgbClr val="000000"/>
              </a:solidFill>
              <a:latin typeface="Calibri"/>
              <a:ea typeface="Calibri"/>
              <a:cs typeface="Calibri"/>
            </a:rPr>
            <a:t> Enzyme Analysis: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assayed for the activity of three hydrolytic enzymes that acquire carbon, nitrogen and phosphorous at the terminal stages of organic matter decomposition: cellulose-degrading b-glucosidase, chitin-degrading N-acetyl-glucosaminidase (NAG) and phosphatase. Soil was thawed and blended with 0.05M acetate buffer (MAT: pH 5; MNT: pH 6). Soil slurries were pipeted onto 96-well plates to which fluorescing 4-methylum-belliferone (MUB) tagged substrate (b-D-glucoside, N-acetyl-b-D-glucosaminide and phosphate) was added, with 8 analytical replicates per soil. The assays were incubated at 22 </a:t>
          </a:r>
          <a:r>
            <a:rPr lang="en-US" cap="none" sz="1100" b="0" i="0" u="none" baseline="30000">
              <a:solidFill>
                <a:srgbClr val="000000"/>
              </a:solidFill>
              <a:latin typeface="Calibri"/>
              <a:ea typeface="Calibri"/>
              <a:cs typeface="Calibri"/>
            </a:rPr>
            <a:t>o</a:t>
          </a:r>
          <a:r>
            <a:rPr lang="en-US" cap="none" sz="1100" b="0" i="0" u="none" baseline="0">
              <a:solidFill>
                <a:srgbClr val="000000"/>
              </a:solidFill>
              <a:latin typeface="Calibri"/>
              <a:ea typeface="Calibri"/>
              <a:cs typeface="Calibri"/>
            </a:rPr>
            <a:t>C for ~2-4.5h (previously determined, by substrate, for these soils, to be during the phase of linear increase in activity) and then the reaction was stopped by adding 20 mL of 0.5M NaOH. Sample fluorescence was read with a TECAN Infinite Pro 200 plate reader (Tecan Group Ltd., Männedorf, Switzerland) at 365 nm excitation, 450 nm emission.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Total soil CNP analysis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Soil CN was analysed on dried, ground soil for each soil layer using a dry combustion total CN analyser (Perkin Elmer 2400 at NC State University Environmental Testing Service). Soil total P was analysed using a strong-acid soluble digest (EPA method 3050B digested at NC State University Environmental and Agricultural Testing Service Laboratory).  The digestates were analysed using an Inductively-coupled plasma-optical emission spectrometer (ICP-OES; Perkin Elmer Model 8000) with a cross- flow nebulizer.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110</xdr:row>
      <xdr:rowOff>152400</xdr:rowOff>
    </xdr:from>
    <xdr:to>
      <xdr:col>4</xdr:col>
      <xdr:colOff>0</xdr:colOff>
      <xdr:row>116</xdr:row>
      <xdr:rowOff>104775</xdr:rowOff>
    </xdr:to>
    <xdr:sp fLocksText="0">
      <xdr:nvSpPr>
        <xdr:cNvPr id="3" name="protocol1"/>
        <xdr:cNvSpPr txBox="1">
          <a:spLocks noChangeArrowheads="1"/>
        </xdr:cNvSpPr>
      </xdr:nvSpPr>
      <xdr:spPr>
        <a:xfrm>
          <a:off x="1752600" y="20631150"/>
          <a:ext cx="7134225" cy="923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Fierer, N., Allen, A.S., Schimel, J.P. &amp; Holden, P.A. (2003) Controls on microbial CO2 production: a comparison of surface and subsurface soil horizons. </a:t>
          </a:r>
          <a:r>
            <a:rPr lang="en-US" cap="none" sz="1100" b="0" i="1" u="none" baseline="0">
              <a:solidFill>
                <a:srgbClr val="000000"/>
              </a:solidFill>
              <a:latin typeface="Calibri"/>
              <a:ea typeface="Calibri"/>
              <a:cs typeface="Calibri"/>
            </a:rPr>
            <a:t>Global Change Biology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9</a:t>
          </a:r>
          <a:r>
            <a:rPr lang="en-US" cap="none" sz="1100" b="0" i="0" u="none" baseline="0">
              <a:solidFill>
                <a:srgbClr val="000000"/>
              </a:solidFill>
              <a:latin typeface="Calibri"/>
              <a:ea typeface="Calibri"/>
              <a:cs typeface="Calibri"/>
            </a:rPr>
            <a:t>, 1322–1332.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Nelson, D.W. &amp; Sommers, L.E. (1982) Total carbon, organic carbon, and organic matter., 2nd ed (ed D.L. Sparks), pp. 539–579. Soil Science Society of America and American Society of Agronomy, Madison, WI.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Mulvaney, R.L. (1996) Nitrogen - Inorganic Forms. (ed D.L. Sparks), p. pp 1123-1184. Soil Science Society of America and American Society of Agronomy, Madison, WI.</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6</xdr:row>
      <xdr:rowOff>38100</xdr:rowOff>
    </xdr:from>
    <xdr:to>
      <xdr:col>0</xdr:col>
      <xdr:colOff>1590675</xdr:colOff>
      <xdr:row>11</xdr:row>
      <xdr:rowOff>133350</xdr:rowOff>
    </xdr:to>
    <xdr:sp>
      <xdr:nvSpPr>
        <xdr:cNvPr id="4" name="Note1"/>
        <xdr:cNvSpPr txBox="1">
          <a:spLocks noChangeArrowheads="1"/>
        </xdr:cNvSpPr>
      </xdr:nvSpPr>
      <xdr:spPr>
        <a:xfrm>
          <a:off x="57150" y="1247775"/>
          <a:ext cx="15335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Arial"/>
              <a:ea typeface="Arial"/>
              <a:cs typeface="Arial"/>
            </a:rPr>
            <a:t>Note:</a:t>
          </a:r>
          <a:r>
            <a:rPr lang="en-US" cap="none" sz="900" b="1"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65</xdr:row>
      <xdr:rowOff>114300</xdr:rowOff>
    </xdr:from>
    <xdr:to>
      <xdr:col>0</xdr:col>
      <xdr:colOff>1714500</xdr:colOff>
      <xdr:row>79</xdr:row>
      <xdr:rowOff>57150</xdr:rowOff>
    </xdr:to>
    <xdr:sp>
      <xdr:nvSpPr>
        <xdr:cNvPr id="5" name="Note2"/>
        <xdr:cNvSpPr txBox="1">
          <a:spLocks noChangeArrowheads="1"/>
        </xdr:cNvSpPr>
      </xdr:nvSpPr>
      <xdr:spPr>
        <a:xfrm>
          <a:off x="19050" y="13287375"/>
          <a:ext cx="1695450" cy="2209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rmclaren@utep.edu" TargetMode="External" /><Relationship Id="rId2" Type="http://schemas.openxmlformats.org/officeDocument/2006/relationships/hyperlink" Target="mailto:kmbuckeridge@gmail.com" TargetMode="External" /><Relationship Id="rId3" Type="http://schemas.openxmlformats.org/officeDocument/2006/relationships/hyperlink" Target="http://arc-lter.ecosystems.mbl.edu/2013jmsoils"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S412"/>
  <sheetViews>
    <sheetView tabSelected="1" zoomScalePageLayoutView="0" workbookViewId="0" topLeftCell="A1">
      <selection activeCell="F7" sqref="F7"/>
    </sheetView>
  </sheetViews>
  <sheetFormatPr defaultColWidth="8.8515625" defaultRowHeight="12.75"/>
  <cols>
    <col min="1" max="1" width="26.140625" style="71" customWidth="1"/>
    <col min="2" max="2" width="46.00390625" style="29" bestFit="1" customWidth="1"/>
    <col min="3" max="4" width="30.57421875" style="31" customWidth="1"/>
    <col min="5" max="7" width="30.57421875" style="12" customWidth="1"/>
    <col min="8" max="10" width="14.421875" style="12" customWidth="1"/>
    <col min="11" max="13" width="8.8515625" style="12" customWidth="1"/>
    <col min="14" max="14" width="18.421875" style="12" customWidth="1"/>
    <col min="15" max="15" width="8.8515625" style="12" customWidth="1"/>
    <col min="16" max="16384" width="8.8515625" style="12" customWidth="1"/>
  </cols>
  <sheetData>
    <row r="1" spans="1:4" ht="18">
      <c r="A1" s="1" t="s">
        <v>0</v>
      </c>
      <c r="C1" s="4"/>
      <c r="D1" s="5"/>
    </row>
    <row r="2" spans="1:2" ht="12.75">
      <c r="A2" s="30" t="s">
        <v>2</v>
      </c>
      <c r="B2" s="8" t="s">
        <v>1769</v>
      </c>
    </row>
    <row r="3" spans="1:2" ht="12.75">
      <c r="A3" s="30" t="s">
        <v>131</v>
      </c>
      <c r="B3" s="8">
        <v>2018</v>
      </c>
    </row>
    <row r="4" spans="1:3" ht="12.75">
      <c r="A4" s="30" t="s">
        <v>143</v>
      </c>
      <c r="B4" s="117" t="s">
        <v>1745</v>
      </c>
      <c r="C4" s="7"/>
    </row>
    <row r="5" spans="1:4" ht="26.25" customHeight="1">
      <c r="A5" s="15" t="s">
        <v>3</v>
      </c>
      <c r="B5" s="113" t="s">
        <v>1726</v>
      </c>
      <c r="C5" s="114"/>
      <c r="D5" s="12"/>
    </row>
    <row r="6" spans="1:6" ht="12.75" customHeight="1">
      <c r="A6" s="15" t="s">
        <v>35</v>
      </c>
      <c r="B6" s="12"/>
      <c r="C6" s="12"/>
      <c r="D6" s="12"/>
      <c r="E6" s="32"/>
      <c r="F6" s="32"/>
    </row>
    <row r="7" spans="1:4" s="34" customFormat="1" ht="12.75">
      <c r="A7" s="33"/>
      <c r="B7" s="115"/>
      <c r="C7" s="116"/>
      <c r="D7" s="116"/>
    </row>
    <row r="8" spans="1:4" s="34" customFormat="1" ht="12.75">
      <c r="A8" s="33"/>
      <c r="B8" s="81"/>
      <c r="C8" s="82"/>
      <c r="D8" s="82"/>
    </row>
    <row r="9" spans="1:2" s="34" customFormat="1" ht="12.75">
      <c r="A9" s="33"/>
      <c r="B9" s="35"/>
    </row>
    <row r="10" spans="1:2" s="34" customFormat="1" ht="12.75">
      <c r="A10" s="33"/>
      <c r="B10" s="35"/>
    </row>
    <row r="11" spans="1:2" s="34" customFormat="1" ht="12.75">
      <c r="A11" s="33"/>
      <c r="B11" s="35"/>
    </row>
    <row r="12" spans="1:2" s="34" customFormat="1" ht="30" customHeight="1">
      <c r="A12" s="33"/>
      <c r="B12" s="36"/>
    </row>
    <row r="13" spans="1:2" s="34" customFormat="1" ht="15">
      <c r="A13" s="33"/>
      <c r="B13" s="36"/>
    </row>
    <row r="14" spans="1:2" ht="12.75">
      <c r="A14" s="15" t="s">
        <v>1</v>
      </c>
      <c r="B14" s="37" t="s">
        <v>1770</v>
      </c>
    </row>
    <row r="15" ht="12.75">
      <c r="A15" s="38"/>
    </row>
    <row r="16" spans="1:9" ht="25.5">
      <c r="A16" s="16" t="s">
        <v>128</v>
      </c>
      <c r="B16" s="26" t="s">
        <v>4</v>
      </c>
      <c r="C16" s="26" t="s">
        <v>5</v>
      </c>
      <c r="D16" s="26" t="s">
        <v>6</v>
      </c>
      <c r="E16" s="26" t="s">
        <v>275</v>
      </c>
      <c r="F16" s="26" t="s">
        <v>276</v>
      </c>
      <c r="G16" s="26" t="s">
        <v>277</v>
      </c>
      <c r="H16" s="26" t="s">
        <v>278</v>
      </c>
      <c r="I16" s="26" t="s">
        <v>279</v>
      </c>
    </row>
    <row r="17" spans="1:9" ht="12.75">
      <c r="A17" s="28" t="s">
        <v>269</v>
      </c>
      <c r="B17" s="2" t="s">
        <v>270</v>
      </c>
      <c r="C17" s="2" t="s">
        <v>274</v>
      </c>
      <c r="D17" s="2"/>
      <c r="E17" s="2"/>
      <c r="F17" s="2"/>
      <c r="G17" s="2"/>
      <c r="H17" s="2"/>
      <c r="I17" s="2"/>
    </row>
    <row r="18" spans="1:9" s="11" customFormat="1" ht="12.75">
      <c r="A18" s="28" t="s">
        <v>280</v>
      </c>
      <c r="B18" s="107" t="s">
        <v>1686</v>
      </c>
      <c r="C18" s="107" t="s">
        <v>1687</v>
      </c>
      <c r="D18" s="2"/>
      <c r="E18" s="2"/>
      <c r="F18" s="2"/>
      <c r="G18" s="2"/>
      <c r="H18" s="2"/>
      <c r="I18" s="2"/>
    </row>
    <row r="19" spans="1:9" s="11" customFormat="1" ht="12.75">
      <c r="A19" s="28" t="s">
        <v>7</v>
      </c>
      <c r="B19" s="2" t="s">
        <v>1677</v>
      </c>
      <c r="C19" s="2" t="s">
        <v>1688</v>
      </c>
      <c r="D19" s="2"/>
      <c r="E19" s="2"/>
      <c r="F19" s="2"/>
      <c r="G19" s="2"/>
      <c r="H19" s="2"/>
      <c r="I19" s="2"/>
    </row>
    <row r="20" spans="1:9" s="11" customFormat="1" ht="12.75">
      <c r="A20" s="28" t="s">
        <v>8</v>
      </c>
      <c r="B20" s="2" t="s">
        <v>1678</v>
      </c>
      <c r="C20" s="2" t="s">
        <v>1689</v>
      </c>
      <c r="D20" s="2"/>
      <c r="E20" s="2"/>
      <c r="F20" s="2"/>
      <c r="G20" s="2"/>
      <c r="H20" s="2"/>
      <c r="I20" s="2"/>
    </row>
    <row r="21" spans="1:9" s="11" customFormat="1" ht="12.75">
      <c r="A21" s="28" t="s">
        <v>281</v>
      </c>
      <c r="B21" s="2" t="s">
        <v>1679</v>
      </c>
      <c r="C21" s="2" t="s">
        <v>1690</v>
      </c>
      <c r="D21" s="2"/>
      <c r="E21" s="2"/>
      <c r="F21" s="2"/>
      <c r="G21" s="2"/>
      <c r="H21" s="2"/>
      <c r="I21" s="2"/>
    </row>
    <row r="22" spans="1:9" s="11" customFormat="1" ht="12.75">
      <c r="A22" s="28" t="s">
        <v>9</v>
      </c>
      <c r="B22" s="2" t="s">
        <v>1680</v>
      </c>
      <c r="C22" s="2"/>
      <c r="D22" s="2"/>
      <c r="E22" s="2"/>
      <c r="F22" s="2"/>
      <c r="G22" s="2"/>
      <c r="H22" s="2"/>
      <c r="I22" s="2"/>
    </row>
    <row r="23" spans="1:9" s="11" customFormat="1" ht="12.75">
      <c r="A23" s="28" t="s">
        <v>10</v>
      </c>
      <c r="B23" s="2" t="s">
        <v>1681</v>
      </c>
      <c r="C23" s="2"/>
      <c r="D23" s="2"/>
      <c r="E23" s="2"/>
      <c r="F23" s="2"/>
      <c r="G23" s="2"/>
      <c r="H23" s="2"/>
      <c r="I23" s="2"/>
    </row>
    <row r="24" spans="1:9" s="11" customFormat="1" ht="12.75">
      <c r="A24" s="28" t="s">
        <v>11</v>
      </c>
      <c r="B24" s="2" t="s">
        <v>1682</v>
      </c>
      <c r="C24" s="2"/>
      <c r="D24" s="2"/>
      <c r="E24" s="2"/>
      <c r="F24" s="2"/>
      <c r="G24" s="2"/>
      <c r="H24" s="2"/>
      <c r="I24" s="2"/>
    </row>
    <row r="25" spans="1:9" s="11" customFormat="1" ht="12.75">
      <c r="A25" s="28" t="s">
        <v>12</v>
      </c>
      <c r="B25" s="2" t="s">
        <v>1683</v>
      </c>
      <c r="C25" s="2"/>
      <c r="D25" s="2"/>
      <c r="E25" s="2"/>
      <c r="F25" s="2"/>
      <c r="G25" s="2"/>
      <c r="H25" s="2"/>
      <c r="I25" s="2"/>
    </row>
    <row r="26" spans="1:9" s="11" customFormat="1" ht="12.75">
      <c r="A26" s="28" t="s">
        <v>13</v>
      </c>
      <c r="B26" s="2" t="s">
        <v>1684</v>
      </c>
      <c r="C26" s="2"/>
      <c r="D26" s="2"/>
      <c r="E26" s="2"/>
      <c r="F26" s="2"/>
      <c r="G26" s="2"/>
      <c r="H26" s="2"/>
      <c r="I26" s="2"/>
    </row>
    <row r="27" spans="1:9" s="11" customFormat="1" ht="12.75">
      <c r="A27" s="28" t="s">
        <v>14</v>
      </c>
      <c r="B27" s="2" t="s">
        <v>1685</v>
      </c>
      <c r="C27" s="2"/>
      <c r="D27" s="2"/>
      <c r="E27" s="2"/>
      <c r="F27" s="2"/>
      <c r="G27" s="2"/>
      <c r="H27" s="2"/>
      <c r="I27" s="2"/>
    </row>
    <row r="28" spans="1:3" ht="12.75">
      <c r="A28" s="3"/>
      <c r="B28" s="39"/>
      <c r="C28" s="40"/>
    </row>
    <row r="29" ht="12.75">
      <c r="A29" s="41"/>
    </row>
    <row r="30" spans="1:2" ht="25.5">
      <c r="A30" s="17" t="s">
        <v>15</v>
      </c>
      <c r="B30" s="42"/>
    </row>
    <row r="31" spans="1:3" ht="12.75" hidden="1">
      <c r="A31" s="43" t="s">
        <v>144</v>
      </c>
      <c r="B31" s="9"/>
      <c r="C31" s="10"/>
    </row>
    <row r="32" spans="1:2" ht="12.75">
      <c r="A32" s="44" t="s">
        <v>16</v>
      </c>
      <c r="B32" s="37" t="s">
        <v>1714</v>
      </c>
    </row>
    <row r="33" spans="1:2" ht="12.75">
      <c r="A33" s="45" t="s">
        <v>17</v>
      </c>
      <c r="B33" s="46">
        <v>41463</v>
      </c>
    </row>
    <row r="34" spans="1:2" ht="12.75">
      <c r="A34" s="45" t="s">
        <v>18</v>
      </c>
      <c r="B34" s="46">
        <v>41466</v>
      </c>
    </row>
    <row r="35" spans="1:2" ht="12.75">
      <c r="A35" s="47" t="s">
        <v>19</v>
      </c>
      <c r="B35" s="37">
        <v>72</v>
      </c>
    </row>
    <row r="36" spans="1:2" ht="12.75">
      <c r="A36" s="85" t="s">
        <v>1648</v>
      </c>
      <c r="B36" s="37"/>
    </row>
    <row r="37" spans="1:2" ht="12.75">
      <c r="A37" s="47" t="s">
        <v>20</v>
      </c>
      <c r="B37" s="37"/>
    </row>
    <row r="38" spans="1:2" ht="12.75">
      <c r="A38" s="48" t="s">
        <v>21</v>
      </c>
      <c r="B38" s="37"/>
    </row>
    <row r="39" spans="1:2" ht="12.75">
      <c r="A39" s="48" t="s">
        <v>22</v>
      </c>
      <c r="B39" s="37" t="s">
        <v>1746</v>
      </c>
    </row>
    <row r="40" spans="1:2" ht="12.75">
      <c r="A40" s="47" t="s">
        <v>23</v>
      </c>
      <c r="B40" s="37"/>
    </row>
    <row r="41" spans="1:2" ht="12.75">
      <c r="A41" s="47"/>
      <c r="B41" s="37"/>
    </row>
    <row r="42" spans="1:2" ht="12.75">
      <c r="A42" s="47"/>
      <c r="B42" s="37"/>
    </row>
    <row r="43" spans="1:9" ht="12.75">
      <c r="A43" s="49"/>
      <c r="I43" s="12" t="s">
        <v>148</v>
      </c>
    </row>
    <row r="44" ht="12.75">
      <c r="A44" s="17" t="s">
        <v>24</v>
      </c>
    </row>
    <row r="45" spans="1:17" ht="38.25">
      <c r="A45" s="48" t="s">
        <v>1340</v>
      </c>
      <c r="B45" s="79" t="s">
        <v>1357</v>
      </c>
      <c r="C45" s="79" t="s">
        <v>1362</v>
      </c>
      <c r="D45" s="79" t="s">
        <v>1337</v>
      </c>
      <c r="E45" s="79" t="s">
        <v>1337</v>
      </c>
      <c r="F45" s="79" t="s">
        <v>1337</v>
      </c>
      <c r="G45" s="79" t="s">
        <v>1337</v>
      </c>
      <c r="H45" s="79" t="s">
        <v>1337</v>
      </c>
      <c r="I45" s="79" t="s">
        <v>1337</v>
      </c>
      <c r="J45" s="31"/>
      <c r="K45" s="31"/>
      <c r="L45" s="31"/>
      <c r="M45" s="31"/>
      <c r="N45" s="31"/>
      <c r="O45" s="31"/>
      <c r="P45" s="31"/>
      <c r="Q45" s="31"/>
    </row>
    <row r="46" spans="1:15" ht="63.75">
      <c r="A46" s="84" t="s">
        <v>25</v>
      </c>
      <c r="B46" s="27" t="str">
        <f aca="true" t="shared" si="0" ref="B46:I46">IF(ISNA(INDEX(Sites,MATCH(B45,Site_name,0),3)),"Enter Description",INDEX(Sites,MATCH(B45,Site_name,0),3))</f>
        <v>Arctic LTER Experimental Plots: Moist Acidic Tussock Tundra (MAT) Northeast corner block 1 near Toolik Field Station, North Slope, Alaska.</v>
      </c>
      <c r="C46" s="27" t="s">
        <v>1369</v>
      </c>
      <c r="D46" s="27" t="str">
        <f t="shared" si="0"/>
        <v>Enter Description</v>
      </c>
      <c r="E46" s="27" t="str">
        <f t="shared" si="0"/>
        <v>Enter Description</v>
      </c>
      <c r="F46" s="27" t="str">
        <f t="shared" si="0"/>
        <v>Enter Description</v>
      </c>
      <c r="G46" s="27" t="str">
        <f t="shared" si="0"/>
        <v>Enter Description</v>
      </c>
      <c r="H46" s="27" t="str">
        <f t="shared" si="0"/>
        <v>Enter Description</v>
      </c>
      <c r="I46" s="27" t="str">
        <f t="shared" si="0"/>
        <v>Enter Description</v>
      </c>
      <c r="J46" s="31"/>
      <c r="K46" s="31"/>
      <c r="L46" s="31"/>
      <c r="M46" s="31"/>
      <c r="N46" s="31"/>
      <c r="O46" s="31"/>
    </row>
    <row r="47" spans="1:9" ht="12.75">
      <c r="A47" s="18" t="s">
        <v>26</v>
      </c>
      <c r="C47" s="29"/>
      <c r="D47" s="29"/>
      <c r="E47" s="29"/>
      <c r="F47" s="29"/>
      <c r="G47" s="29"/>
      <c r="H47" s="29"/>
      <c r="I47" s="29"/>
    </row>
    <row r="48" spans="1:19" ht="12.75">
      <c r="A48" s="50" t="s">
        <v>27</v>
      </c>
      <c r="B48" s="37"/>
      <c r="C48" s="37"/>
      <c r="D48" s="37"/>
      <c r="E48" s="37"/>
      <c r="F48" s="37"/>
      <c r="G48" s="37"/>
      <c r="H48" s="37"/>
      <c r="I48" s="37"/>
      <c r="J48" s="31"/>
      <c r="K48" s="31"/>
      <c r="L48" s="31"/>
      <c r="M48" s="31"/>
      <c r="N48" s="31"/>
      <c r="O48" s="31"/>
      <c r="P48" s="31"/>
      <c r="Q48" s="31"/>
      <c r="R48" s="31"/>
      <c r="S48" s="31"/>
    </row>
    <row r="49" spans="1:19" ht="12.75">
      <c r="A49" s="50" t="s">
        <v>28</v>
      </c>
      <c r="B49" s="51"/>
      <c r="C49" s="51"/>
      <c r="D49" s="51"/>
      <c r="E49" s="51"/>
      <c r="F49" s="51"/>
      <c r="G49" s="51"/>
      <c r="H49" s="51"/>
      <c r="I49" s="51"/>
      <c r="J49" s="31"/>
      <c r="K49" s="31"/>
      <c r="L49" s="31"/>
      <c r="M49" s="31"/>
      <c r="N49" s="31"/>
      <c r="O49" s="31"/>
      <c r="P49" s="31"/>
      <c r="Q49" s="31"/>
      <c r="R49" s="31"/>
      <c r="S49" s="31"/>
    </row>
    <row r="50" spans="1:19" ht="12.75">
      <c r="A50" s="50" t="s">
        <v>29</v>
      </c>
      <c r="B50" s="37"/>
      <c r="C50" s="37"/>
      <c r="D50" s="37"/>
      <c r="E50" s="37"/>
      <c r="F50" s="37"/>
      <c r="G50" s="37"/>
      <c r="H50" s="37"/>
      <c r="I50" s="37"/>
      <c r="J50" s="31"/>
      <c r="K50" s="31"/>
      <c r="L50" s="31"/>
      <c r="M50" s="31"/>
      <c r="N50" s="31"/>
      <c r="O50" s="31"/>
      <c r="P50" s="31"/>
      <c r="Q50" s="31"/>
      <c r="R50" s="31"/>
      <c r="S50" s="31"/>
    </row>
    <row r="51" spans="1:19" ht="12.75">
      <c r="A51" s="50" t="s">
        <v>30</v>
      </c>
      <c r="B51" s="52"/>
      <c r="C51" s="52"/>
      <c r="D51" s="52"/>
      <c r="E51" s="52"/>
      <c r="F51" s="52"/>
      <c r="G51" s="52"/>
      <c r="H51" s="52"/>
      <c r="I51" s="52"/>
      <c r="J51" s="31"/>
      <c r="K51" s="31"/>
      <c r="L51" s="31"/>
      <c r="M51" s="31"/>
      <c r="N51" s="31"/>
      <c r="O51" s="31"/>
      <c r="P51" s="31"/>
      <c r="Q51" s="31"/>
      <c r="R51" s="31"/>
      <c r="S51" s="31"/>
    </row>
    <row r="52" spans="1:9" ht="12.75">
      <c r="A52" s="19" t="s">
        <v>31</v>
      </c>
      <c r="B52" s="53"/>
      <c r="C52" s="53"/>
      <c r="D52" s="53"/>
      <c r="E52" s="53"/>
      <c r="F52" s="53"/>
      <c r="G52" s="53"/>
      <c r="H52" s="53"/>
      <c r="I52" s="53"/>
    </row>
    <row r="53" spans="1:17" ht="25.5">
      <c r="A53" s="48" t="s">
        <v>32</v>
      </c>
      <c r="B53" s="27">
        <f aca="true" t="shared" si="1" ref="B53:I53">IF(ISNA(INDEX(Sites,MATCH(B45,Site_name,0),4)),"In Decimal Degrees",INDEX(Sites,MATCH(B45,Site_name,0),4))</f>
        <v>68.624411</v>
      </c>
      <c r="C53" s="27">
        <v>68.634531</v>
      </c>
      <c r="D53" s="27" t="str">
        <f t="shared" si="1"/>
        <v>In Decimal Degrees</v>
      </c>
      <c r="E53" s="27" t="str">
        <f t="shared" si="1"/>
        <v>In Decimal Degrees</v>
      </c>
      <c r="F53" s="27" t="str">
        <f t="shared" si="1"/>
        <v>In Decimal Degrees</v>
      </c>
      <c r="G53" s="27" t="str">
        <f t="shared" si="1"/>
        <v>In Decimal Degrees</v>
      </c>
      <c r="H53" s="27" t="str">
        <f t="shared" si="1"/>
        <v>In Decimal Degrees</v>
      </c>
      <c r="I53" s="27" t="str">
        <f t="shared" si="1"/>
        <v>In Decimal Degrees</v>
      </c>
      <c r="J53" s="31"/>
      <c r="K53" s="31"/>
      <c r="L53" s="31"/>
      <c r="M53" s="31"/>
      <c r="N53" s="31"/>
      <c r="O53" s="31"/>
      <c r="P53" s="31"/>
      <c r="Q53" s="31"/>
    </row>
    <row r="54" spans="1:17" ht="25.5">
      <c r="A54" s="48" t="s">
        <v>33</v>
      </c>
      <c r="B54" s="27">
        <f aca="true" t="shared" si="2" ref="B54:I54">IF(ISNA(INDEX(Sites,MATCH(B45,Site_name,0),5)),"In Decimal Degrees",INDEX(Sites,MATCH(B45,Site_name,0),5))</f>
        <v>-149.609589</v>
      </c>
      <c r="C54" s="27">
        <v>-149.642058</v>
      </c>
      <c r="D54" s="27" t="str">
        <f t="shared" si="2"/>
        <v>In Decimal Degrees</v>
      </c>
      <c r="E54" s="27" t="str">
        <f t="shared" si="2"/>
        <v>In Decimal Degrees</v>
      </c>
      <c r="F54" s="27" t="str">
        <f t="shared" si="2"/>
        <v>In Decimal Degrees</v>
      </c>
      <c r="G54" s="27" t="str">
        <f t="shared" si="2"/>
        <v>In Decimal Degrees</v>
      </c>
      <c r="H54" s="27" t="str">
        <f t="shared" si="2"/>
        <v>In Decimal Degrees</v>
      </c>
      <c r="I54" s="27" t="str">
        <f t="shared" si="2"/>
        <v>In Decimal Degrees</v>
      </c>
      <c r="J54" s="31"/>
      <c r="K54" s="31"/>
      <c r="L54" s="31"/>
      <c r="M54" s="31"/>
      <c r="N54" s="31"/>
      <c r="O54" s="31"/>
      <c r="P54" s="31"/>
      <c r="Q54" s="31"/>
    </row>
    <row r="55" spans="1:17" ht="12.75">
      <c r="A55" s="48" t="s">
        <v>142</v>
      </c>
      <c r="B55" s="27">
        <f aca="true" t="shared" si="3" ref="B55:I55">IF(ISNA(INDEX(Sites,MATCH(B45,Site_name,0),6)),"In Meters",IF(ISBLANK(INDEX(Sites,MATCH(B45,Site_name,0),6)),"",INDEX(Sites,MATCH(B45,Site_name,0),6)))</f>
        <v>750</v>
      </c>
      <c r="C55" s="27">
        <f t="shared" si="3"/>
        <v>750</v>
      </c>
      <c r="D55" s="27" t="str">
        <f t="shared" si="3"/>
        <v>In Meters</v>
      </c>
      <c r="E55" s="27" t="str">
        <f t="shared" si="3"/>
        <v>In Meters</v>
      </c>
      <c r="F55" s="27" t="str">
        <f t="shared" si="3"/>
        <v>In Meters</v>
      </c>
      <c r="G55" s="27" t="str">
        <f t="shared" si="3"/>
        <v>In Meters</v>
      </c>
      <c r="H55" s="27" t="str">
        <f t="shared" si="3"/>
        <v>In Meters</v>
      </c>
      <c r="I55" s="27" t="str">
        <f t="shared" si="3"/>
        <v>In Meters</v>
      </c>
      <c r="J55" s="31"/>
      <c r="K55" s="31"/>
      <c r="L55" s="31"/>
      <c r="M55" s="31"/>
      <c r="N55" s="31"/>
      <c r="O55" s="31"/>
      <c r="P55" s="31"/>
      <c r="Q55" s="31"/>
    </row>
    <row r="56" spans="1:9" ht="12.75">
      <c r="A56" s="48" t="s">
        <v>1339</v>
      </c>
      <c r="B56" s="78" t="str">
        <f>IF(ISNUMBER(B$53),HYPERLINK("http://maps.google.com/maps?q="&amp;B53&amp;","&amp;B54,"View on Google Map"),"")</f>
        <v>View on Google Map</v>
      </c>
      <c r="C56" s="78" t="str">
        <f aca="true" t="shared" si="4" ref="C56:I56">IF(ISNUMBER(C$53),HYPERLINK("http://maps.google.com/maps?q="&amp;C53&amp;","&amp;C54,"View on Google Map"),"")</f>
        <v>View on Google Map</v>
      </c>
      <c r="D56" s="78">
        <f t="shared" si="4"/>
      </c>
      <c r="E56" s="78">
        <f t="shared" si="4"/>
      </c>
      <c r="F56" s="78">
        <f t="shared" si="4"/>
      </c>
      <c r="G56" s="78">
        <f t="shared" si="4"/>
      </c>
      <c r="H56" s="78">
        <f t="shared" si="4"/>
      </c>
      <c r="I56" s="78">
        <f t="shared" si="4"/>
      </c>
    </row>
    <row r="57" spans="1:4" ht="12.75">
      <c r="A57" s="54"/>
      <c r="B57" s="55"/>
      <c r="C57" s="55"/>
      <c r="D57" s="55"/>
    </row>
    <row r="58" spans="1:3" ht="25.5">
      <c r="A58" s="20" t="s">
        <v>129</v>
      </c>
      <c r="B58" s="55"/>
      <c r="C58" s="40"/>
    </row>
    <row r="59" spans="1:3" ht="12.75">
      <c r="A59" s="56" t="s">
        <v>130</v>
      </c>
      <c r="B59" s="37"/>
      <c r="C59" s="31" t="s">
        <v>147</v>
      </c>
    </row>
    <row r="60" ht="12.75">
      <c r="A60" s="3"/>
    </row>
    <row r="61" spans="1:4" ht="25.5">
      <c r="A61" s="20" t="s">
        <v>145</v>
      </c>
      <c r="B61" s="20" t="s">
        <v>1625</v>
      </c>
      <c r="C61" s="20" t="s">
        <v>1622</v>
      </c>
      <c r="D61" s="20" t="s">
        <v>1623</v>
      </c>
    </row>
    <row r="62" spans="1:4" ht="38.25">
      <c r="A62" s="57" t="s">
        <v>34</v>
      </c>
      <c r="B62" s="37" t="s">
        <v>1712</v>
      </c>
      <c r="C62" s="37" t="s">
        <v>1713</v>
      </c>
      <c r="D62" s="37" t="s">
        <v>1627</v>
      </c>
    </row>
    <row r="63" spans="1:2" ht="12.75">
      <c r="A63" s="54"/>
      <c r="B63" s="55"/>
    </row>
    <row r="64" spans="1:2" s="34" customFormat="1" ht="15">
      <c r="A64" s="33"/>
      <c r="B64" s="36"/>
    </row>
    <row r="65" spans="1:2" ht="15">
      <c r="A65" s="21" t="s">
        <v>36</v>
      </c>
      <c r="B65" s="58"/>
    </row>
    <row r="66" s="34" customFormat="1" ht="12.75">
      <c r="A66" s="59"/>
    </row>
    <row r="67" spans="1:2" s="34" customFormat="1" ht="12.75">
      <c r="A67" s="33"/>
      <c r="B67" s="60"/>
    </row>
    <row r="68" s="34" customFormat="1" ht="12.75">
      <c r="A68" s="33"/>
    </row>
    <row r="69" s="34" customFormat="1" ht="12.75">
      <c r="A69" s="33"/>
    </row>
    <row r="70" s="34" customFormat="1" ht="12.75">
      <c r="A70" s="33"/>
    </row>
    <row r="71" s="34" customFormat="1" ht="12.75">
      <c r="A71" s="33"/>
    </row>
    <row r="72" s="34" customFormat="1" ht="12.75">
      <c r="A72" s="33"/>
    </row>
    <row r="73" s="34" customFormat="1" ht="12.75">
      <c r="A73" s="33"/>
    </row>
    <row r="74" s="34" customFormat="1" ht="12.75">
      <c r="A74" s="33"/>
    </row>
    <row r="75" s="34" customFormat="1" ht="12.75">
      <c r="A75" s="33"/>
    </row>
    <row r="76" s="34" customFormat="1" ht="12.75">
      <c r="A76" s="33"/>
    </row>
    <row r="77" s="34" customFormat="1" ht="12.75">
      <c r="A77" s="33"/>
    </row>
    <row r="78" s="34" customFormat="1" ht="12.75">
      <c r="A78" s="33"/>
    </row>
    <row r="79" s="34" customFormat="1" ht="12.75">
      <c r="A79" s="33"/>
    </row>
    <row r="80" s="34" customFormat="1" ht="12.75">
      <c r="A80" s="33"/>
    </row>
    <row r="81" s="34" customFormat="1" ht="12.75">
      <c r="A81" s="33"/>
    </row>
    <row r="82" s="34" customFormat="1" ht="12.75">
      <c r="A82" s="33"/>
    </row>
    <row r="83" s="34" customFormat="1" ht="12.75">
      <c r="A83" s="33"/>
    </row>
    <row r="84" s="34" customFormat="1" ht="12.75">
      <c r="A84" s="33"/>
    </row>
    <row r="85" s="34" customFormat="1" ht="12.75">
      <c r="A85" s="33"/>
    </row>
    <row r="86" s="34" customFormat="1" ht="12.75">
      <c r="A86" s="33"/>
    </row>
    <row r="87" s="34" customFormat="1" ht="12.75">
      <c r="A87" s="33"/>
    </row>
    <row r="88" s="34" customFormat="1" ht="12.75">
      <c r="A88" s="33"/>
    </row>
    <row r="89" s="34" customFormat="1" ht="12.75">
      <c r="A89" s="33"/>
    </row>
    <row r="90" spans="1:2" s="34" customFormat="1" ht="12.75">
      <c r="A90" s="33"/>
      <c r="B90" s="35"/>
    </row>
    <row r="91" spans="1:2" s="34" customFormat="1" ht="12.75">
      <c r="A91" s="33"/>
      <c r="B91" s="35"/>
    </row>
    <row r="92" spans="1:2" s="34" customFormat="1" ht="12.75">
      <c r="A92" s="33"/>
      <c r="B92" s="35"/>
    </row>
    <row r="93" spans="1:10" s="62" customFormat="1" ht="12.75">
      <c r="A93" s="33"/>
      <c r="B93" s="35"/>
      <c r="C93" s="34"/>
      <c r="D93" s="34"/>
      <c r="E93" s="34"/>
      <c r="F93" s="34"/>
      <c r="G93" s="34"/>
      <c r="H93" s="34"/>
      <c r="I93" s="34"/>
      <c r="J93" s="61"/>
    </row>
    <row r="94" spans="1:2" s="34" customFormat="1" ht="12.75">
      <c r="A94" s="33"/>
      <c r="B94" s="35"/>
    </row>
    <row r="95" spans="1:2" s="34" customFormat="1" ht="12.75">
      <c r="A95" s="33"/>
      <c r="B95" s="35"/>
    </row>
    <row r="96" spans="1:2" s="34" customFormat="1" ht="12.75">
      <c r="A96" s="33"/>
      <c r="B96" s="35"/>
    </row>
    <row r="97" spans="1:2" s="34" customFormat="1" ht="12.75">
      <c r="A97" s="33"/>
      <c r="B97" s="35"/>
    </row>
    <row r="98" spans="1:2" s="34" customFormat="1" ht="12.75">
      <c r="A98" s="33"/>
      <c r="B98" s="35"/>
    </row>
    <row r="99" spans="1:2" s="34" customFormat="1" ht="12.75">
      <c r="A99" s="33"/>
      <c r="B99" s="35"/>
    </row>
    <row r="100" spans="1:2" s="34" customFormat="1" ht="12.75">
      <c r="A100" s="33"/>
      <c r="B100" s="35"/>
    </row>
    <row r="101" spans="1:2" s="34" customFormat="1" ht="12.75">
      <c r="A101" s="33"/>
      <c r="B101" s="35"/>
    </row>
    <row r="102" spans="1:2" s="34" customFormat="1" ht="12.75">
      <c r="A102" s="33"/>
      <c r="B102" s="35"/>
    </row>
    <row r="103" spans="1:2" s="34" customFormat="1" ht="12.75">
      <c r="A103" s="33"/>
      <c r="B103" s="35"/>
    </row>
    <row r="104" spans="1:2" s="34" customFormat="1" ht="12.75">
      <c r="A104" s="33"/>
      <c r="B104" s="35"/>
    </row>
    <row r="105" spans="1:2" s="34" customFormat="1" ht="12.75">
      <c r="A105" s="33"/>
      <c r="B105" s="35"/>
    </row>
    <row r="106" spans="1:2" s="34" customFormat="1" ht="12.75">
      <c r="A106" s="33"/>
      <c r="B106" s="63"/>
    </row>
    <row r="107" spans="1:2" s="34" customFormat="1" ht="13.5" thickBot="1">
      <c r="A107" s="33"/>
      <c r="B107" s="35"/>
    </row>
    <row r="108" spans="1:2" s="34" customFormat="1" ht="13.5" thickBot="1">
      <c r="A108" s="22" t="s">
        <v>141</v>
      </c>
      <c r="B108" s="64"/>
    </row>
    <row r="109" spans="1:3" s="34" customFormat="1" ht="12.75">
      <c r="A109" s="23" t="s">
        <v>149</v>
      </c>
      <c r="B109" s="65"/>
      <c r="C109" s="66"/>
    </row>
    <row r="110" spans="1:3" s="34" customFormat="1" ht="12.75">
      <c r="A110" s="24" t="s">
        <v>138</v>
      </c>
      <c r="B110" s="67"/>
      <c r="C110" s="68"/>
    </row>
    <row r="111" spans="1:16" s="34" customFormat="1" ht="12.75">
      <c r="A111" s="6" t="s">
        <v>139</v>
      </c>
      <c r="B111" s="29"/>
      <c r="K111" s="89" t="s">
        <v>283</v>
      </c>
      <c r="L111" s="90"/>
      <c r="M111" s="90"/>
      <c r="N111" s="90"/>
      <c r="O111" s="59"/>
      <c r="P111" s="59"/>
    </row>
    <row r="112" spans="1:16" s="34" customFormat="1" ht="12.75">
      <c r="A112" s="25" t="s">
        <v>140</v>
      </c>
      <c r="B112" s="29"/>
      <c r="K112" s="91" t="s">
        <v>269</v>
      </c>
      <c r="L112" s="91" t="s">
        <v>45</v>
      </c>
      <c r="M112" s="91" t="s">
        <v>42</v>
      </c>
      <c r="N112" s="91" t="s">
        <v>46</v>
      </c>
      <c r="O112" s="91" t="s">
        <v>1626</v>
      </c>
      <c r="P112" s="59"/>
    </row>
    <row r="113" spans="1:16" s="34" customFormat="1" ht="12.75">
      <c r="A113" s="6"/>
      <c r="B113" s="29"/>
      <c r="K113" s="90"/>
      <c r="L113" s="90" t="s">
        <v>37</v>
      </c>
      <c r="M113" s="92"/>
      <c r="N113" s="90"/>
      <c r="O113" s="59"/>
      <c r="P113" s="59"/>
    </row>
    <row r="114" spans="1:16" s="34" customFormat="1" ht="12.75">
      <c r="A114" s="6"/>
      <c r="B114" s="29"/>
      <c r="K114" s="90" t="s">
        <v>270</v>
      </c>
      <c r="L114" s="90" t="s">
        <v>47</v>
      </c>
      <c r="M114" s="90" t="s">
        <v>282</v>
      </c>
      <c r="N114" s="90" t="s">
        <v>132</v>
      </c>
      <c r="O114" s="59" t="s">
        <v>1624</v>
      </c>
      <c r="P114" s="59"/>
    </row>
    <row r="115" spans="1:16" s="34" customFormat="1" ht="12.75">
      <c r="A115" s="6"/>
      <c r="B115" s="29"/>
      <c r="K115" s="90" t="s">
        <v>274</v>
      </c>
      <c r="L115" s="90" t="s">
        <v>49</v>
      </c>
      <c r="M115" s="90" t="s">
        <v>114</v>
      </c>
      <c r="N115" s="90" t="s">
        <v>48</v>
      </c>
      <c r="O115" s="59" t="s">
        <v>1627</v>
      </c>
      <c r="P115" s="59"/>
    </row>
    <row r="116" spans="3:16" ht="12.75">
      <c r="C116" s="54"/>
      <c r="D116" s="55"/>
      <c r="K116" s="90" t="s">
        <v>271</v>
      </c>
      <c r="L116" s="90" t="s">
        <v>50</v>
      </c>
      <c r="M116" s="90" t="s">
        <v>47</v>
      </c>
      <c r="N116" s="90" t="s">
        <v>150</v>
      </c>
      <c r="O116" s="59" t="s">
        <v>1628</v>
      </c>
      <c r="P116" s="90"/>
    </row>
    <row r="117" spans="3:16" ht="12.75">
      <c r="C117" s="54"/>
      <c r="D117" s="55"/>
      <c r="K117" s="90" t="s">
        <v>272</v>
      </c>
      <c r="L117" s="90" t="s">
        <v>52</v>
      </c>
      <c r="M117" s="90"/>
      <c r="N117" s="90" t="s">
        <v>51</v>
      </c>
      <c r="O117" s="59" t="s">
        <v>1629</v>
      </c>
      <c r="P117" s="90"/>
    </row>
    <row r="118" spans="1:16" ht="12.75">
      <c r="A118" s="14" t="s">
        <v>1632</v>
      </c>
      <c r="B118" s="86" t="s">
        <v>1635</v>
      </c>
      <c r="C118" s="54"/>
      <c r="D118" s="55"/>
      <c r="I118" s="87"/>
      <c r="K118" s="90" t="s">
        <v>273</v>
      </c>
      <c r="L118" s="90" t="s">
        <v>54</v>
      </c>
      <c r="M118" s="90"/>
      <c r="N118" s="90" t="s">
        <v>53</v>
      </c>
      <c r="O118" s="59" t="s">
        <v>1630</v>
      </c>
      <c r="P118" s="90"/>
    </row>
    <row r="119" spans="1:16" ht="12.75">
      <c r="A119" s="95" t="s">
        <v>1631</v>
      </c>
      <c r="B119" s="94">
        <v>4</v>
      </c>
      <c r="C119" s="54"/>
      <c r="D119" s="55"/>
      <c r="I119" s="87"/>
      <c r="K119" s="90"/>
      <c r="L119" s="90"/>
      <c r="M119" s="90"/>
      <c r="N119" s="90"/>
      <c r="O119" s="59"/>
      <c r="P119" s="90"/>
    </row>
    <row r="120" spans="1:16" ht="25.5">
      <c r="A120" s="21" t="s">
        <v>38</v>
      </c>
      <c r="H120" s="87"/>
      <c r="I120" s="87"/>
      <c r="K120" s="90"/>
      <c r="L120" s="90"/>
      <c r="M120" s="90"/>
      <c r="N120" s="90" t="s">
        <v>55</v>
      </c>
      <c r="O120" s="90"/>
      <c r="P120" s="90"/>
    </row>
    <row r="121" spans="1:16" ht="27.75" customHeight="1">
      <c r="A121" s="13" t="s">
        <v>39</v>
      </c>
      <c r="B121" s="13" t="s">
        <v>40</v>
      </c>
      <c r="C121" s="13" t="s">
        <v>284</v>
      </c>
      <c r="D121" s="14" t="s">
        <v>41</v>
      </c>
      <c r="E121" s="13" t="s">
        <v>43</v>
      </c>
      <c r="F121" s="13" t="s">
        <v>146</v>
      </c>
      <c r="G121" s="13" t="s">
        <v>44</v>
      </c>
      <c r="H121" s="13" t="s">
        <v>1633</v>
      </c>
      <c r="I121" s="13" t="s">
        <v>1634</v>
      </c>
      <c r="J121" s="13" t="s">
        <v>1647</v>
      </c>
      <c r="K121" s="90"/>
      <c r="L121" s="90"/>
      <c r="M121" s="90"/>
      <c r="N121" s="90" t="s">
        <v>151</v>
      </c>
      <c r="O121" s="90"/>
      <c r="P121" s="90"/>
    </row>
    <row r="122" spans="1:16" ht="25.5">
      <c r="A122" s="96" t="str">
        <f aca="true" ca="1" t="shared" si="5" ref="A122:A185">IF(OFFSET(INDIRECT("'"&amp;OFFSET(Name_of_Data_Sheet,0,1)&amp;"'!A1"),0,ROW()-(ROW(Variable_Name)+1))=0,"",OFFSET(INDIRECT("'"&amp;OFFSET(Name_of_Data_Sheet,0,1)&amp;"'!A1"),0,ROW()-(ROW(Variable_Name)+1)))</f>
        <v>Year</v>
      </c>
      <c r="B122" s="70" t="s">
        <v>1708</v>
      </c>
      <c r="C122" s="70" t="s">
        <v>47</v>
      </c>
      <c r="D122" s="70"/>
      <c r="E122" s="70" t="s">
        <v>1691</v>
      </c>
      <c r="F122" s="70" t="s">
        <v>1707</v>
      </c>
      <c r="G122" s="70"/>
      <c r="H122" s="88">
        <f ca="1">IF(OFFSET(Data_Type,ROW()-ROW(Data_Type),0)="number",_xlfn.AGGREGATE(4,6,(OFFSET(INDIRECT("'"&amp;OFFSET(Name_of_Data_Sheet,0,1)&amp;"'!A1"),1,ROW()-ROW(Data_Type)-1,OFFSET(Number_of_Data_Records,0,1)))),"")</f>
      </c>
      <c r="I122" s="88">
        <f aca="true" ca="1" t="shared" si="6" ref="I122:I185">IF(OFFSET(Data_Type,ROW()-ROW(Data_Type),0)="number",_xlfn.AGGREGATE(5,6,(OFFSET(INDIRECT("'"&amp;OFFSET(Name_of_Data_Sheet,0,1)&amp;"'!A2"),1,ROW()-ROW(Data_Type)-1,OFFSET(Number_of_Data_Records,0,1)))),"")</f>
      </c>
      <c r="J122" s="31"/>
      <c r="K122" s="90"/>
      <c r="L122" s="90"/>
      <c r="M122" s="90"/>
      <c r="N122" s="90" t="s">
        <v>152</v>
      </c>
      <c r="O122" s="90"/>
      <c r="P122" s="90"/>
    </row>
    <row r="123" spans="1:16" ht="25.5">
      <c r="A123" s="96" t="str">
        <f ca="1" t="shared" si="5"/>
        <v>Site</v>
      </c>
      <c r="B123" s="70" t="s">
        <v>1709</v>
      </c>
      <c r="C123" s="70" t="s">
        <v>282</v>
      </c>
      <c r="D123" s="70"/>
      <c r="E123" s="70"/>
      <c r="F123" s="70"/>
      <c r="G123" s="70"/>
      <c r="H123" s="88">
        <f aca="true" ca="1" t="shared" si="7" ref="H123:H185">IF(OFFSET(Data_Type,ROW()-ROW(Data_Type),0)="number",_xlfn.AGGREGATE(4,6,(OFFSET(INDIRECT("'"&amp;OFFSET(Name_of_Data_Sheet,0,1)&amp;"'!A1"),1,ROW()-ROW(Data_Type)-1,OFFSET(Number_of_Data_Records,0,1)))),"")</f>
      </c>
      <c r="I123" s="88">
        <f ca="1" t="shared" si="6"/>
      </c>
      <c r="J123" s="31"/>
      <c r="K123" s="90"/>
      <c r="L123" s="90"/>
      <c r="M123" s="90"/>
      <c r="N123" s="90" t="s">
        <v>153</v>
      </c>
      <c r="O123" s="90"/>
      <c r="P123" s="90"/>
    </row>
    <row r="124" spans="1:16" ht="51">
      <c r="A124" s="96" t="str">
        <f ca="1" t="shared" si="5"/>
        <v>Treatment</v>
      </c>
      <c r="B124" s="70" t="s">
        <v>1710</v>
      </c>
      <c r="C124" s="70" t="s">
        <v>282</v>
      </c>
      <c r="D124" s="70"/>
      <c r="E124" s="70"/>
      <c r="F124" s="70" t="s">
        <v>1715</v>
      </c>
      <c r="G124" s="70"/>
      <c r="H124" s="88">
        <f ca="1" t="shared" si="7"/>
      </c>
      <c r="I124" s="88">
        <f ca="1" t="shared" si="6"/>
      </c>
      <c r="J124" s="31"/>
      <c r="K124" s="90"/>
      <c r="L124" s="90"/>
      <c r="M124" s="90"/>
      <c r="N124" s="90" t="s">
        <v>154</v>
      </c>
      <c r="O124" s="90"/>
      <c r="P124" s="90"/>
    </row>
    <row r="125" spans="1:16" ht="25.5">
      <c r="A125" s="96" t="str">
        <f ca="1" t="shared" si="5"/>
        <v>Block</v>
      </c>
      <c r="B125" s="70" t="s">
        <v>1711</v>
      </c>
      <c r="C125" s="70" t="s">
        <v>282</v>
      </c>
      <c r="D125" s="70"/>
      <c r="E125" s="70"/>
      <c r="F125" s="70"/>
      <c r="G125" s="70"/>
      <c r="H125" s="88">
        <f ca="1" t="shared" si="7"/>
      </c>
      <c r="I125" s="88">
        <f ca="1" t="shared" si="6"/>
      </c>
      <c r="J125" s="31"/>
      <c r="K125" s="90"/>
      <c r="L125" s="90"/>
      <c r="M125" s="90"/>
      <c r="N125" s="90" t="s">
        <v>56</v>
      </c>
      <c r="O125" s="90"/>
      <c r="P125" s="90"/>
    </row>
    <row r="126" spans="1:16" ht="63.75">
      <c r="A126" s="96" t="str">
        <f ca="1" t="shared" si="5"/>
        <v>Soil_Depth</v>
      </c>
      <c r="B126" s="70" t="s">
        <v>1692</v>
      </c>
      <c r="C126" s="70" t="s">
        <v>282</v>
      </c>
      <c r="D126" s="70"/>
      <c r="E126" s="70"/>
      <c r="F126" s="70" t="s">
        <v>1716</v>
      </c>
      <c r="G126" s="108" t="s">
        <v>1727</v>
      </c>
      <c r="H126" s="88">
        <f ca="1" t="shared" si="7"/>
      </c>
      <c r="I126" s="88">
        <f ca="1" t="shared" si="6"/>
      </c>
      <c r="J126" s="31"/>
      <c r="K126" s="90"/>
      <c r="L126" s="90"/>
      <c r="M126" s="90"/>
      <c r="N126" s="90" t="s">
        <v>155</v>
      </c>
      <c r="O126" s="90"/>
      <c r="P126" s="90"/>
    </row>
    <row r="127" spans="1:16" ht="12.75">
      <c r="A127" s="96" t="str">
        <f ca="1" t="shared" si="5"/>
        <v>MBC</v>
      </c>
      <c r="B127" s="70" t="s">
        <v>1693</v>
      </c>
      <c r="C127" s="70" t="s">
        <v>114</v>
      </c>
      <c r="D127" s="70" t="s">
        <v>173</v>
      </c>
      <c r="E127" s="70"/>
      <c r="F127" s="70"/>
      <c r="G127" s="108" t="s">
        <v>1727</v>
      </c>
      <c r="H127" s="88">
        <f ca="1" t="shared" si="7"/>
        <v>78.59851759408518</v>
      </c>
      <c r="I127" s="88">
        <f ca="1" t="shared" si="6"/>
        <v>0</v>
      </c>
      <c r="J127" s="31"/>
      <c r="K127" s="90"/>
      <c r="L127" s="90"/>
      <c r="M127" s="90"/>
      <c r="N127" s="90" t="s">
        <v>156</v>
      </c>
      <c r="O127" s="90"/>
      <c r="P127" s="90"/>
    </row>
    <row r="128" spans="1:16" ht="12.75">
      <c r="A128" s="96" t="str">
        <f ca="1" t="shared" si="5"/>
        <v>MBN</v>
      </c>
      <c r="B128" s="70" t="s">
        <v>1694</v>
      </c>
      <c r="C128" s="70" t="s">
        <v>114</v>
      </c>
      <c r="D128" s="70" t="s">
        <v>173</v>
      </c>
      <c r="E128" s="70"/>
      <c r="F128" s="70"/>
      <c r="G128" s="108" t="s">
        <v>1727</v>
      </c>
      <c r="H128" s="88">
        <f ca="1" t="shared" si="7"/>
        <v>9.361816363023983</v>
      </c>
      <c r="I128" s="88">
        <f ca="1" t="shared" si="6"/>
        <v>0</v>
      </c>
      <c r="J128" s="31"/>
      <c r="K128" s="90"/>
      <c r="L128" s="90"/>
      <c r="M128" s="90"/>
      <c r="N128" s="90" t="s">
        <v>57</v>
      </c>
      <c r="O128" s="90"/>
      <c r="P128" s="90"/>
    </row>
    <row r="129" spans="1:16" ht="12.75">
      <c r="A129" s="96" t="str">
        <f ca="1" t="shared" si="5"/>
        <v>MBP</v>
      </c>
      <c r="B129" s="70" t="s">
        <v>1695</v>
      </c>
      <c r="C129" s="70" t="s">
        <v>114</v>
      </c>
      <c r="D129" s="70" t="s">
        <v>173</v>
      </c>
      <c r="E129" s="70"/>
      <c r="F129" s="70"/>
      <c r="G129" s="108" t="s">
        <v>1727</v>
      </c>
      <c r="H129" s="88">
        <f ca="1" t="shared" si="7"/>
        <v>13.829820539950196</v>
      </c>
      <c r="I129" s="88">
        <f ca="1" t="shared" si="6"/>
        <v>0</v>
      </c>
      <c r="J129" s="31"/>
      <c r="K129" s="90"/>
      <c r="L129" s="90"/>
      <c r="M129" s="90"/>
      <c r="N129" s="90" t="s">
        <v>133</v>
      </c>
      <c r="O129" s="90"/>
      <c r="P129" s="90"/>
    </row>
    <row r="130" spans="1:16" ht="25.5">
      <c r="A130" s="96" t="str">
        <f ca="1" t="shared" si="5"/>
        <v>B_glucosidase</v>
      </c>
      <c r="B130" s="70" t="s">
        <v>1743</v>
      </c>
      <c r="C130" s="70" t="s">
        <v>114</v>
      </c>
      <c r="D130" s="70" t="s">
        <v>247</v>
      </c>
      <c r="E130" s="70"/>
      <c r="F130" s="70"/>
      <c r="G130" s="108" t="s">
        <v>1727</v>
      </c>
      <c r="H130" s="88">
        <f ca="1" t="shared" si="7"/>
        <v>6.545773142682833</v>
      </c>
      <c r="I130" s="88">
        <f ca="1" t="shared" si="6"/>
        <v>-999</v>
      </c>
      <c r="J130" s="31"/>
      <c r="K130" s="90"/>
      <c r="L130" s="90"/>
      <c r="M130" s="90"/>
      <c r="N130" s="90" t="s">
        <v>58</v>
      </c>
      <c r="O130" s="90"/>
      <c r="P130" s="90"/>
    </row>
    <row r="131" spans="1:16" ht="25.5">
      <c r="A131" s="96" t="str">
        <f ca="1" t="shared" si="5"/>
        <v>N_acetyl_glucosaminidase</v>
      </c>
      <c r="B131" s="70" t="s">
        <v>1742</v>
      </c>
      <c r="C131" s="70" t="s">
        <v>114</v>
      </c>
      <c r="D131" s="70" t="s">
        <v>247</v>
      </c>
      <c r="E131" s="70"/>
      <c r="F131" s="70"/>
      <c r="G131" s="108" t="s">
        <v>1727</v>
      </c>
      <c r="H131" s="88">
        <f ca="1" t="shared" si="7"/>
        <v>2.729917845802936</v>
      </c>
      <c r="I131" s="88">
        <f ca="1" t="shared" si="6"/>
        <v>0.0017266884290643607</v>
      </c>
      <c r="J131" s="31"/>
      <c r="K131" s="90"/>
      <c r="L131" s="90"/>
      <c r="M131" s="90"/>
      <c r="N131" s="90" t="s">
        <v>157</v>
      </c>
      <c r="O131" s="90"/>
      <c r="P131" s="90"/>
    </row>
    <row r="132" spans="1:16" ht="25.5">
      <c r="A132" s="96" t="str">
        <f ca="1" t="shared" si="5"/>
        <v>Phosphatase</v>
      </c>
      <c r="B132" s="70" t="s">
        <v>1744</v>
      </c>
      <c r="C132" s="70" t="s">
        <v>114</v>
      </c>
      <c r="D132" s="70" t="s">
        <v>247</v>
      </c>
      <c r="E132" s="70"/>
      <c r="F132" s="70"/>
      <c r="G132" s="108" t="s">
        <v>1727</v>
      </c>
      <c r="H132" s="88">
        <f ca="1" t="shared" si="7"/>
        <v>19.327056999414946</v>
      </c>
      <c r="I132" s="88">
        <f ca="1" t="shared" si="6"/>
        <v>0.01566332070804827</v>
      </c>
      <c r="J132" s="31"/>
      <c r="K132" s="90"/>
      <c r="L132" s="90"/>
      <c r="M132" s="90"/>
      <c r="N132" s="90" t="s">
        <v>1608</v>
      </c>
      <c r="O132" s="90"/>
      <c r="P132" s="90"/>
    </row>
    <row r="133" spans="1:16" ht="25.5">
      <c r="A133" s="96" t="str">
        <f ca="1" t="shared" si="5"/>
        <v>Extractable_Oragnic_C</v>
      </c>
      <c r="B133" s="70" t="s">
        <v>1699</v>
      </c>
      <c r="C133" s="70" t="s">
        <v>114</v>
      </c>
      <c r="D133" s="70" t="s">
        <v>173</v>
      </c>
      <c r="E133" s="70"/>
      <c r="F133" s="70"/>
      <c r="G133" s="108" t="s">
        <v>1727</v>
      </c>
      <c r="H133" s="88">
        <f ca="1" t="shared" si="7"/>
        <v>42.26202662353718</v>
      </c>
      <c r="I133" s="88">
        <f ca="1" t="shared" si="6"/>
        <v>0.5991756148163181</v>
      </c>
      <c r="J133" s="31"/>
      <c r="K133" s="90"/>
      <c r="L133" s="90"/>
      <c r="M133" s="90"/>
      <c r="N133" s="90" t="s">
        <v>158</v>
      </c>
      <c r="O133" s="90"/>
      <c r="P133" s="90"/>
    </row>
    <row r="134" spans="1:16" ht="12.75">
      <c r="A134" s="96" t="str">
        <f ca="1" t="shared" si="5"/>
        <v>Total_Extractable_N</v>
      </c>
      <c r="B134" s="70" t="s">
        <v>1700</v>
      </c>
      <c r="C134" s="70" t="s">
        <v>114</v>
      </c>
      <c r="D134" s="70" t="s">
        <v>173</v>
      </c>
      <c r="E134" s="70"/>
      <c r="F134" s="70"/>
      <c r="G134" s="108" t="s">
        <v>1727</v>
      </c>
      <c r="H134" s="88">
        <f ca="1" t="shared" si="7"/>
        <v>17.447172555591994</v>
      </c>
      <c r="I134" s="88">
        <f ca="1" t="shared" si="6"/>
        <v>0.05235328971062276</v>
      </c>
      <c r="J134" s="31"/>
      <c r="K134" s="90"/>
      <c r="L134" s="90"/>
      <c r="M134" s="90"/>
      <c r="N134" s="90" t="s">
        <v>59</v>
      </c>
      <c r="O134" s="90"/>
      <c r="P134" s="90"/>
    </row>
    <row r="135" spans="1:16" ht="12.75">
      <c r="A135" s="96" t="str">
        <f ca="1" t="shared" si="5"/>
        <v>NH4+-N</v>
      </c>
      <c r="B135" s="70" t="s">
        <v>1701</v>
      </c>
      <c r="C135" s="70" t="s">
        <v>114</v>
      </c>
      <c r="D135" s="70" t="s">
        <v>235</v>
      </c>
      <c r="E135" s="70"/>
      <c r="F135" s="70"/>
      <c r="G135" s="108" t="s">
        <v>1727</v>
      </c>
      <c r="H135" s="88">
        <f ca="1" t="shared" si="7"/>
        <v>6421.619003369166</v>
      </c>
      <c r="I135" s="88">
        <f ca="1" t="shared" si="6"/>
        <v>0</v>
      </c>
      <c r="J135" s="31"/>
      <c r="K135" s="90"/>
      <c r="L135" s="90"/>
      <c r="M135" s="90"/>
      <c r="N135" s="90" t="s">
        <v>159</v>
      </c>
      <c r="O135" s="90"/>
      <c r="P135" s="90"/>
    </row>
    <row r="136" spans="1:16" ht="12.75">
      <c r="A136" s="96" t="str">
        <f ca="1" t="shared" si="5"/>
        <v>NO3-N</v>
      </c>
      <c r="B136" s="70" t="s">
        <v>1702</v>
      </c>
      <c r="C136" s="70" t="s">
        <v>114</v>
      </c>
      <c r="D136" s="70" t="s">
        <v>235</v>
      </c>
      <c r="E136" s="70"/>
      <c r="F136" s="70"/>
      <c r="G136" s="108" t="s">
        <v>1727</v>
      </c>
      <c r="H136" s="88">
        <f ca="1" t="shared" si="7"/>
        <v>3581.01182877585</v>
      </c>
      <c r="I136" s="88">
        <f ca="1" t="shared" si="6"/>
        <v>0</v>
      </c>
      <c r="J136" s="31"/>
      <c r="K136" s="90"/>
      <c r="L136" s="90"/>
      <c r="M136" s="90"/>
      <c r="N136" s="90" t="s">
        <v>160</v>
      </c>
      <c r="O136" s="90"/>
      <c r="P136" s="90"/>
    </row>
    <row r="137" spans="1:16" ht="12.75">
      <c r="A137" s="96" t="str">
        <f ca="1" t="shared" si="5"/>
        <v>PO4-P</v>
      </c>
      <c r="B137" s="70" t="s">
        <v>1703</v>
      </c>
      <c r="C137" s="70" t="s">
        <v>114</v>
      </c>
      <c r="D137" s="70" t="s">
        <v>235</v>
      </c>
      <c r="E137" s="70"/>
      <c r="F137" s="70"/>
      <c r="G137" s="108" t="s">
        <v>1727</v>
      </c>
      <c r="H137" s="88">
        <f ca="1" t="shared" si="7"/>
        <v>5156.160499356807</v>
      </c>
      <c r="I137" s="88">
        <f ca="1" t="shared" si="6"/>
        <v>1.0126935885090835</v>
      </c>
      <c r="J137" s="31"/>
      <c r="K137" s="90"/>
      <c r="L137" s="90"/>
      <c r="M137" s="90"/>
      <c r="N137" s="90" t="s">
        <v>161</v>
      </c>
      <c r="O137" s="90"/>
      <c r="P137" s="90"/>
    </row>
    <row r="138" spans="1:16" ht="12.75">
      <c r="A138" s="96" t="str">
        <f ca="1" t="shared" si="5"/>
        <v>Total_C</v>
      </c>
      <c r="B138" s="70" t="s">
        <v>1704</v>
      </c>
      <c r="C138" s="70" t="s">
        <v>114</v>
      </c>
      <c r="D138" s="70" t="s">
        <v>173</v>
      </c>
      <c r="E138" s="70"/>
      <c r="F138" s="70"/>
      <c r="G138" s="108" t="s">
        <v>1727</v>
      </c>
      <c r="H138" s="88">
        <f ca="1" t="shared" si="7"/>
        <v>25287.32142857143</v>
      </c>
      <c r="I138" s="88">
        <f ca="1" t="shared" si="6"/>
        <v>175.2223657024793</v>
      </c>
      <c r="J138" s="31"/>
      <c r="K138" s="90"/>
      <c r="L138" s="90"/>
      <c r="M138" s="90"/>
      <c r="N138" s="90" t="s">
        <v>162</v>
      </c>
      <c r="O138" s="90"/>
      <c r="P138" s="90"/>
    </row>
    <row r="139" spans="1:16" ht="12.75">
      <c r="A139" s="96" t="str">
        <f ca="1" t="shared" si="5"/>
        <v>Total_N</v>
      </c>
      <c r="B139" s="70" t="s">
        <v>1705</v>
      </c>
      <c r="C139" s="70" t="s">
        <v>114</v>
      </c>
      <c r="D139" s="70" t="s">
        <v>173</v>
      </c>
      <c r="E139" s="70"/>
      <c r="F139" s="70"/>
      <c r="G139" s="108" t="s">
        <v>1727</v>
      </c>
      <c r="H139" s="88">
        <f ca="1" t="shared" si="7"/>
        <v>1371.9642857142858</v>
      </c>
      <c r="I139" s="88">
        <f ca="1" t="shared" si="6"/>
        <v>7.634555785123966</v>
      </c>
      <c r="J139" s="31"/>
      <c r="K139" s="90"/>
      <c r="L139" s="90"/>
      <c r="M139" s="90"/>
      <c r="N139" s="90" t="s">
        <v>134</v>
      </c>
      <c r="O139" s="90"/>
      <c r="P139" s="90"/>
    </row>
    <row r="140" spans="1:16" ht="12.75">
      <c r="A140" s="96" t="str">
        <f ca="1" t="shared" si="5"/>
        <v>Total_P</v>
      </c>
      <c r="B140" s="70" t="s">
        <v>1706</v>
      </c>
      <c r="C140" s="70" t="s">
        <v>114</v>
      </c>
      <c r="D140" s="70" t="s">
        <v>173</v>
      </c>
      <c r="E140" s="70"/>
      <c r="F140" s="70"/>
      <c r="G140" s="108" t="s">
        <v>1727</v>
      </c>
      <c r="H140" s="88">
        <f ca="1" t="shared" si="7"/>
        <v>101.02932483080357</v>
      </c>
      <c r="I140" s="88">
        <f ca="1" t="shared" si="6"/>
        <v>1.7481455304518008</v>
      </c>
      <c r="J140" s="31"/>
      <c r="K140" s="90"/>
      <c r="L140" s="90"/>
      <c r="M140" s="90"/>
      <c r="N140" s="90" t="s">
        <v>135</v>
      </c>
      <c r="O140" s="90"/>
      <c r="P140" s="90"/>
    </row>
    <row r="141" spans="1:16" ht="12.75">
      <c r="A141" s="96" t="str">
        <f ca="1" t="shared" si="5"/>
        <v>MBC_ug</v>
      </c>
      <c r="B141" s="70" t="s">
        <v>1693</v>
      </c>
      <c r="C141" s="70" t="s">
        <v>114</v>
      </c>
      <c r="D141" s="118" t="s">
        <v>217</v>
      </c>
      <c r="E141" s="70"/>
      <c r="F141" s="70"/>
      <c r="G141" s="108" t="s">
        <v>1727</v>
      </c>
      <c r="H141" s="88">
        <f ca="1" t="shared" si="7"/>
        <v>5043.115710885762</v>
      </c>
      <c r="I141" s="88">
        <f ca="1" t="shared" si="6"/>
        <v>0</v>
      </c>
      <c r="J141" s="31"/>
      <c r="K141" s="90"/>
      <c r="L141" s="90"/>
      <c r="M141" s="90"/>
      <c r="N141" s="90" t="s">
        <v>1636</v>
      </c>
      <c r="O141" s="90"/>
      <c r="P141" s="90"/>
    </row>
    <row r="142" spans="1:16" ht="12.75">
      <c r="A142" s="96" t="str">
        <f ca="1" t="shared" si="5"/>
        <v>MBN_ug</v>
      </c>
      <c r="B142" s="70" t="s">
        <v>1694</v>
      </c>
      <c r="C142" s="70" t="s">
        <v>114</v>
      </c>
      <c r="D142" s="118" t="s">
        <v>217</v>
      </c>
      <c r="E142" s="70"/>
      <c r="F142" s="70"/>
      <c r="G142" s="108" t="s">
        <v>1727</v>
      </c>
      <c r="H142" s="88">
        <f ca="1" t="shared" si="7"/>
        <v>369.84635523216906</v>
      </c>
      <c r="I142" s="88">
        <f ca="1" t="shared" si="6"/>
        <v>0</v>
      </c>
      <c r="J142" s="31"/>
      <c r="K142" s="90"/>
      <c r="L142" s="90"/>
      <c r="M142" s="90"/>
      <c r="N142" s="90" t="s">
        <v>1592</v>
      </c>
      <c r="O142" s="90"/>
      <c r="P142" s="90"/>
    </row>
    <row r="143" spans="1:16" ht="12.75">
      <c r="A143" s="96" t="str">
        <f ca="1" t="shared" si="5"/>
        <v>MBP_ug</v>
      </c>
      <c r="B143" s="70" t="s">
        <v>1695</v>
      </c>
      <c r="C143" s="70" t="s">
        <v>114</v>
      </c>
      <c r="D143" s="118" t="s">
        <v>217</v>
      </c>
      <c r="E143" s="70"/>
      <c r="F143" s="70"/>
      <c r="G143" s="108" t="s">
        <v>1727</v>
      </c>
      <c r="H143" s="88">
        <f ca="1" t="shared" si="7"/>
        <v>256.386532232518</v>
      </c>
      <c r="I143" s="88">
        <f ca="1" t="shared" si="6"/>
        <v>0</v>
      </c>
      <c r="J143" s="31"/>
      <c r="K143" s="90"/>
      <c r="L143" s="90"/>
      <c r="M143" s="90"/>
      <c r="N143" s="90" t="s">
        <v>60</v>
      </c>
      <c r="O143" s="90"/>
      <c r="P143" s="90"/>
    </row>
    <row r="144" spans="1:16" ht="25.5">
      <c r="A144" s="96" t="str">
        <f ca="1" t="shared" si="5"/>
        <v>B_glucosidase_umol</v>
      </c>
      <c r="B144" s="70" t="s">
        <v>1696</v>
      </c>
      <c r="C144" s="70" t="s">
        <v>114</v>
      </c>
      <c r="D144" s="70" t="s">
        <v>1616</v>
      </c>
      <c r="E144" s="70"/>
      <c r="F144" s="70"/>
      <c r="G144" s="108" t="s">
        <v>1727</v>
      </c>
      <c r="H144" s="88">
        <f ca="1" t="shared" si="7"/>
        <v>0.26601222734888047</v>
      </c>
      <c r="I144" s="88">
        <f ca="1" t="shared" si="6"/>
        <v>8.577102027189978E-05</v>
      </c>
      <c r="J144" s="31"/>
      <c r="K144" s="90"/>
      <c r="L144" s="90"/>
      <c r="M144" s="90"/>
      <c r="N144" s="90" t="s">
        <v>61</v>
      </c>
      <c r="O144" s="90"/>
      <c r="P144" s="90"/>
    </row>
    <row r="145" spans="1:16" ht="25.5">
      <c r="A145" s="96" t="str">
        <f ca="1" t="shared" si="5"/>
        <v>N_acetyl_glucosaminidase_umol</v>
      </c>
      <c r="B145" s="70" t="s">
        <v>1697</v>
      </c>
      <c r="C145" s="70" t="s">
        <v>114</v>
      </c>
      <c r="D145" s="70" t="s">
        <v>1616</v>
      </c>
      <c r="E145" s="70"/>
      <c r="F145" s="70"/>
      <c r="G145" s="108" t="s">
        <v>1727</v>
      </c>
      <c r="H145" s="88">
        <f ca="1" t="shared" si="7"/>
        <v>0.19725424148960846</v>
      </c>
      <c r="I145" s="88">
        <f ca="1" t="shared" si="6"/>
        <v>2.6946351514308742E-05</v>
      </c>
      <c r="J145" s="31"/>
      <c r="K145" s="90"/>
      <c r="L145" s="90"/>
      <c r="M145" s="90"/>
      <c r="N145" s="90" t="s">
        <v>62</v>
      </c>
      <c r="O145" s="90"/>
      <c r="P145" s="90"/>
    </row>
    <row r="146" spans="1:16" ht="25.5">
      <c r="A146" s="96" t="str">
        <f ca="1" t="shared" si="5"/>
        <v>Phosphatase_umol</v>
      </c>
      <c r="B146" s="70" t="s">
        <v>1698</v>
      </c>
      <c r="C146" s="70" t="s">
        <v>114</v>
      </c>
      <c r="D146" s="70" t="s">
        <v>1616</v>
      </c>
      <c r="E146" s="70"/>
      <c r="F146" s="70"/>
      <c r="G146" s="108" t="s">
        <v>1727</v>
      </c>
      <c r="H146" s="88">
        <f ca="1" t="shared" si="7"/>
        <v>0.9818619235914307</v>
      </c>
      <c r="I146" s="88">
        <f ca="1" t="shared" si="6"/>
        <v>0.0001842567660872288</v>
      </c>
      <c r="J146" s="31"/>
      <c r="K146" s="90"/>
      <c r="L146" s="90"/>
      <c r="M146" s="90"/>
      <c r="N146" s="90" t="s">
        <v>63</v>
      </c>
      <c r="O146" s="90"/>
      <c r="P146" s="90"/>
    </row>
    <row r="147" spans="1:16" ht="25.5">
      <c r="A147" s="96" t="str">
        <f ca="1" t="shared" si="5"/>
        <v>Extractable_Organic_C_ug</v>
      </c>
      <c r="B147" s="70" t="s">
        <v>1699</v>
      </c>
      <c r="C147" s="70" t="s">
        <v>114</v>
      </c>
      <c r="D147" s="118" t="s">
        <v>217</v>
      </c>
      <c r="E147" s="70"/>
      <c r="F147" s="70"/>
      <c r="G147" s="108" t="s">
        <v>1727</v>
      </c>
      <c r="H147" s="88">
        <f ca="1" t="shared" si="7"/>
        <v>3595.7808490684</v>
      </c>
      <c r="I147" s="88">
        <f ca="1" t="shared" si="6"/>
        <v>19.60864107195991</v>
      </c>
      <c r="J147" s="31"/>
      <c r="K147" s="90"/>
      <c r="L147" s="90"/>
      <c r="M147" s="90"/>
      <c r="N147" s="90" t="s">
        <v>64</v>
      </c>
      <c r="O147" s="90"/>
      <c r="P147" s="90"/>
    </row>
    <row r="148" spans="1:16" ht="12.75">
      <c r="A148" s="96" t="str">
        <f ca="1" t="shared" si="5"/>
        <v>Total_Extractable_N_ug</v>
      </c>
      <c r="B148" s="70" t="s">
        <v>1700</v>
      </c>
      <c r="C148" s="70" t="s">
        <v>114</v>
      </c>
      <c r="D148" s="118" t="s">
        <v>217</v>
      </c>
      <c r="E148" s="70"/>
      <c r="F148" s="70"/>
      <c r="G148" s="108" t="s">
        <v>1727</v>
      </c>
      <c r="H148" s="88">
        <f ca="1" t="shared" si="7"/>
        <v>807.8742943472049</v>
      </c>
      <c r="I148" s="88">
        <f ca="1" t="shared" si="6"/>
        <v>0.8358507448416301</v>
      </c>
      <c r="J148" s="31"/>
      <c r="K148" s="90"/>
      <c r="L148" s="90"/>
      <c r="M148" s="90"/>
      <c r="N148" s="90" t="s">
        <v>65</v>
      </c>
      <c r="O148" s="90"/>
      <c r="P148" s="90"/>
    </row>
    <row r="149" spans="1:16" ht="12.75">
      <c r="A149" s="96" t="str">
        <f ca="1" t="shared" si="5"/>
        <v>NH4+-N_ug</v>
      </c>
      <c r="B149" s="70" t="s">
        <v>1701</v>
      </c>
      <c r="C149" s="70" t="s">
        <v>114</v>
      </c>
      <c r="D149" s="118" t="s">
        <v>217</v>
      </c>
      <c r="E149" s="70"/>
      <c r="F149" s="70"/>
      <c r="G149" s="108" t="s">
        <v>1727</v>
      </c>
      <c r="H149" s="88">
        <f ca="1" t="shared" si="7"/>
        <v>455.5792146940333</v>
      </c>
      <c r="I149" s="88">
        <f ca="1" t="shared" si="6"/>
        <v>0</v>
      </c>
      <c r="J149" s="31"/>
      <c r="K149" s="90"/>
      <c r="L149" s="90"/>
      <c r="M149" s="90"/>
      <c r="N149" s="90" t="s">
        <v>163</v>
      </c>
      <c r="O149" s="90"/>
      <c r="P149" s="90"/>
    </row>
    <row r="150" spans="1:16" ht="12.75">
      <c r="A150" s="96" t="str">
        <f ca="1" t="shared" si="5"/>
        <v>NO3-N_ug</v>
      </c>
      <c r="B150" s="70" t="s">
        <v>1702</v>
      </c>
      <c r="C150" s="70" t="s">
        <v>114</v>
      </c>
      <c r="D150" s="118" t="s">
        <v>217</v>
      </c>
      <c r="E150" s="70"/>
      <c r="F150" s="70"/>
      <c r="G150" s="108" t="s">
        <v>1727</v>
      </c>
      <c r="H150" s="88">
        <f ca="1" t="shared" si="7"/>
        <v>173.58515363666103</v>
      </c>
      <c r="I150" s="88">
        <f ca="1" t="shared" si="6"/>
        <v>0</v>
      </c>
      <c r="J150" s="31"/>
      <c r="K150" s="90"/>
      <c r="L150" s="90"/>
      <c r="M150" s="90"/>
      <c r="N150" s="90" t="s">
        <v>66</v>
      </c>
      <c r="O150" s="90"/>
      <c r="P150" s="90"/>
    </row>
    <row r="151" spans="1:16" ht="12.75">
      <c r="A151" s="96" t="str">
        <f ca="1" t="shared" si="5"/>
        <v>PO4-P_ug</v>
      </c>
      <c r="B151" s="70" t="s">
        <v>1703</v>
      </c>
      <c r="C151" s="70" t="s">
        <v>114</v>
      </c>
      <c r="D151" s="118" t="s">
        <v>217</v>
      </c>
      <c r="E151" s="70"/>
      <c r="F151" s="70"/>
      <c r="G151" s="108" t="s">
        <v>1727</v>
      </c>
      <c r="H151" s="88">
        <f ca="1" t="shared" si="7"/>
        <v>500.98258300228633</v>
      </c>
      <c r="I151" s="88">
        <f ca="1" t="shared" si="6"/>
        <v>0.057139386354164906</v>
      </c>
      <c r="J151" s="31"/>
      <c r="K151" s="90"/>
      <c r="L151" s="90"/>
      <c r="M151" s="90"/>
      <c r="N151" s="90" t="s">
        <v>164</v>
      </c>
      <c r="O151" s="90"/>
      <c r="P151" s="90"/>
    </row>
    <row r="152" spans="1:16" ht="12.75">
      <c r="A152" s="96" t="str">
        <f ca="1" t="shared" si="5"/>
        <v>Total_C_%</v>
      </c>
      <c r="B152" s="70" t="s">
        <v>1704</v>
      </c>
      <c r="C152" s="70" t="s">
        <v>114</v>
      </c>
      <c r="D152" s="70" t="s">
        <v>123</v>
      </c>
      <c r="E152" s="70"/>
      <c r="F152" s="70"/>
      <c r="G152" s="108" t="s">
        <v>1727</v>
      </c>
      <c r="H152" s="88">
        <f ca="1" t="shared" si="7"/>
        <v>45.98</v>
      </c>
      <c r="I152" s="88">
        <f ca="1" t="shared" si="6"/>
        <v>2.21</v>
      </c>
      <c r="J152" s="31"/>
      <c r="K152" s="90"/>
      <c r="L152" s="90"/>
      <c r="M152" s="90"/>
      <c r="N152" s="90" t="s">
        <v>165</v>
      </c>
      <c r="O152" s="90"/>
      <c r="P152" s="90"/>
    </row>
    <row r="153" spans="1:16" ht="12.75">
      <c r="A153" s="96" t="str">
        <f ca="1" t="shared" si="5"/>
        <v>Total_N_%</v>
      </c>
      <c r="B153" s="70" t="s">
        <v>1705</v>
      </c>
      <c r="C153" s="70" t="s">
        <v>114</v>
      </c>
      <c r="D153" s="70" t="s">
        <v>123</v>
      </c>
      <c r="E153" s="70"/>
      <c r="F153" s="70"/>
      <c r="G153" s="108" t="s">
        <v>1727</v>
      </c>
      <c r="H153" s="88">
        <f ca="1" t="shared" si="7"/>
        <v>2.47</v>
      </c>
      <c r="I153" s="88">
        <f ca="1" t="shared" si="6"/>
        <v>0.09</v>
      </c>
      <c r="J153" s="31"/>
      <c r="K153" s="90"/>
      <c r="L153" s="90"/>
      <c r="M153" s="90"/>
      <c r="N153" s="90" t="s">
        <v>166</v>
      </c>
      <c r="O153" s="90"/>
      <c r="P153" s="90"/>
    </row>
    <row r="154" spans="1:16" ht="12.75">
      <c r="A154" s="96" t="str">
        <f ca="1" t="shared" si="5"/>
        <v>Total_P_%</v>
      </c>
      <c r="B154" s="70" t="s">
        <v>1706</v>
      </c>
      <c r="C154" s="70" t="s">
        <v>114</v>
      </c>
      <c r="D154" s="70" t="s">
        <v>123</v>
      </c>
      <c r="E154" s="70"/>
      <c r="F154" s="70"/>
      <c r="G154" s="108" t="s">
        <v>1727</v>
      </c>
      <c r="H154" s="88">
        <f ca="1" t="shared" si="7"/>
        <v>0.37552396637499996</v>
      </c>
      <c r="I154" s="88">
        <f ca="1" t="shared" si="6"/>
        <v>0.0226695866475</v>
      </c>
      <c r="J154" s="31"/>
      <c r="K154" s="90"/>
      <c r="L154" s="90"/>
      <c r="M154" s="90"/>
      <c r="N154" s="90" t="s">
        <v>167</v>
      </c>
      <c r="O154" s="90"/>
      <c r="P154" s="90"/>
    </row>
    <row r="155" spans="1:16" ht="12.75">
      <c r="A155" s="96">
        <f ca="1" t="shared" si="5"/>
      </c>
      <c r="B155" s="70"/>
      <c r="C155" s="70"/>
      <c r="D155" s="70"/>
      <c r="E155" s="70"/>
      <c r="F155" s="70"/>
      <c r="G155" s="70"/>
      <c r="H155" s="88">
        <f ca="1" t="shared" si="7"/>
      </c>
      <c r="I155" s="88">
        <f ca="1" t="shared" si="6"/>
      </c>
      <c r="J155" s="31"/>
      <c r="K155" s="90"/>
      <c r="L155" s="90"/>
      <c r="M155" s="90"/>
      <c r="N155" s="90" t="s">
        <v>168</v>
      </c>
      <c r="O155" s="90"/>
      <c r="P155" s="90"/>
    </row>
    <row r="156" spans="1:16" ht="12.75">
      <c r="A156" s="96">
        <f ca="1" t="shared" si="5"/>
      </c>
      <c r="B156" s="70"/>
      <c r="C156" s="70"/>
      <c r="D156" s="70"/>
      <c r="E156" s="70"/>
      <c r="F156" s="70"/>
      <c r="G156" s="70"/>
      <c r="H156" s="88">
        <f ca="1" t="shared" si="7"/>
      </c>
      <c r="I156" s="88">
        <f ca="1" t="shared" si="6"/>
      </c>
      <c r="J156" s="31"/>
      <c r="K156" s="90"/>
      <c r="L156" s="90"/>
      <c r="M156" s="90"/>
      <c r="N156" s="90" t="s">
        <v>169</v>
      </c>
      <c r="O156" s="90"/>
      <c r="P156" s="90"/>
    </row>
    <row r="157" spans="1:16" ht="12.75">
      <c r="A157" s="96">
        <f ca="1" t="shared" si="5"/>
      </c>
      <c r="B157" s="70"/>
      <c r="C157" s="70"/>
      <c r="D157" s="70"/>
      <c r="E157" s="70"/>
      <c r="F157" s="70"/>
      <c r="G157" s="70"/>
      <c r="H157" s="88">
        <f ca="1" t="shared" si="7"/>
      </c>
      <c r="I157" s="88">
        <f ca="1" t="shared" si="6"/>
      </c>
      <c r="J157" s="31"/>
      <c r="K157" s="90"/>
      <c r="L157" s="90"/>
      <c r="M157" s="90"/>
      <c r="N157" s="90" t="s">
        <v>170</v>
      </c>
      <c r="O157" s="90"/>
      <c r="P157" s="90"/>
    </row>
    <row r="158" spans="1:16" ht="12.75">
      <c r="A158" s="96">
        <f ca="1" t="shared" si="5"/>
      </c>
      <c r="B158" s="70"/>
      <c r="C158" s="70"/>
      <c r="D158" s="70"/>
      <c r="E158" s="70"/>
      <c r="F158" s="70"/>
      <c r="G158" s="70"/>
      <c r="H158" s="88">
        <f ca="1" t="shared" si="7"/>
      </c>
      <c r="I158" s="88">
        <f ca="1" t="shared" si="6"/>
      </c>
      <c r="J158" s="31"/>
      <c r="K158" s="90"/>
      <c r="L158" s="90"/>
      <c r="M158" s="90"/>
      <c r="N158" s="90" t="s">
        <v>171</v>
      </c>
      <c r="O158" s="90"/>
      <c r="P158" s="90"/>
    </row>
    <row r="159" spans="1:16" ht="12.75">
      <c r="A159" s="96">
        <f ca="1" t="shared" si="5"/>
      </c>
      <c r="B159" s="70"/>
      <c r="C159" s="70"/>
      <c r="D159" s="70"/>
      <c r="E159" s="70"/>
      <c r="F159" s="70"/>
      <c r="G159" s="70"/>
      <c r="H159" s="88">
        <f ca="1" t="shared" si="7"/>
      </c>
      <c r="I159" s="88">
        <f ca="1" t="shared" si="6"/>
      </c>
      <c r="J159" s="31"/>
      <c r="K159" s="90"/>
      <c r="L159" s="90"/>
      <c r="M159" s="90"/>
      <c r="N159" s="90" t="s">
        <v>172</v>
      </c>
      <c r="O159" s="90"/>
      <c r="P159" s="90"/>
    </row>
    <row r="160" spans="1:16" ht="12.75">
      <c r="A160" s="96">
        <f ca="1" t="shared" si="5"/>
      </c>
      <c r="B160" s="70"/>
      <c r="C160" s="70"/>
      <c r="D160" s="70"/>
      <c r="E160" s="70"/>
      <c r="F160" s="70"/>
      <c r="G160" s="70"/>
      <c r="H160" s="88">
        <f ca="1" t="shared" si="7"/>
      </c>
      <c r="I160" s="88">
        <f ca="1" t="shared" si="6"/>
      </c>
      <c r="J160" s="31"/>
      <c r="K160" s="90"/>
      <c r="L160" s="90"/>
      <c r="M160" s="90"/>
      <c r="N160" s="90" t="s">
        <v>173</v>
      </c>
      <c r="O160" s="90"/>
      <c r="P160" s="90"/>
    </row>
    <row r="161" spans="1:16" ht="12.75">
      <c r="A161" s="96">
        <f ca="1" t="shared" si="5"/>
      </c>
      <c r="B161" s="70"/>
      <c r="C161" s="70"/>
      <c r="D161" s="70"/>
      <c r="E161" s="70"/>
      <c r="F161" s="70"/>
      <c r="G161" s="70"/>
      <c r="H161" s="88">
        <f ca="1" t="shared" si="7"/>
      </c>
      <c r="I161" s="88">
        <f ca="1" t="shared" si="6"/>
      </c>
      <c r="J161" s="31"/>
      <c r="K161" s="90"/>
      <c r="L161" s="90"/>
      <c r="M161" s="90"/>
      <c r="N161" s="90" t="s">
        <v>174</v>
      </c>
      <c r="O161" s="90"/>
      <c r="P161" s="90"/>
    </row>
    <row r="162" spans="1:16" ht="12.75">
      <c r="A162" s="96">
        <f ca="1" t="shared" si="5"/>
      </c>
      <c r="B162" s="70"/>
      <c r="C162" s="70"/>
      <c r="D162" s="70"/>
      <c r="E162" s="70"/>
      <c r="F162" s="70"/>
      <c r="G162" s="70"/>
      <c r="H162" s="88">
        <f ca="1" t="shared" si="7"/>
      </c>
      <c r="I162" s="88">
        <f ca="1" t="shared" si="6"/>
      </c>
      <c r="J162" s="31"/>
      <c r="K162" s="90"/>
      <c r="L162" s="90"/>
      <c r="M162" s="90"/>
      <c r="N162" s="90" t="s">
        <v>1637</v>
      </c>
      <c r="O162" s="90"/>
      <c r="P162" s="90"/>
    </row>
    <row r="163" spans="1:16" ht="12.75">
      <c r="A163" s="96">
        <f ca="1" t="shared" si="5"/>
      </c>
      <c r="B163" s="70"/>
      <c r="C163" s="70"/>
      <c r="D163" s="70"/>
      <c r="E163" s="70"/>
      <c r="F163" s="70"/>
      <c r="G163" s="70"/>
      <c r="H163" s="88">
        <f ca="1" t="shared" si="7"/>
      </c>
      <c r="I163" s="88">
        <f ca="1" t="shared" si="6"/>
      </c>
      <c r="J163" s="31"/>
      <c r="K163" s="90"/>
      <c r="L163" s="90"/>
      <c r="M163" s="90"/>
      <c r="N163" s="90" t="s">
        <v>175</v>
      </c>
      <c r="O163" s="90"/>
      <c r="P163" s="90"/>
    </row>
    <row r="164" spans="1:16" ht="12.75">
      <c r="A164" s="96">
        <f ca="1" t="shared" si="5"/>
      </c>
      <c r="B164" s="70"/>
      <c r="C164" s="70"/>
      <c r="D164" s="70"/>
      <c r="E164" s="70"/>
      <c r="F164" s="70"/>
      <c r="G164" s="70"/>
      <c r="H164" s="88">
        <f ca="1" t="shared" si="7"/>
      </c>
      <c r="I164" s="88">
        <f ca="1" t="shared" si="6"/>
      </c>
      <c r="J164" s="31"/>
      <c r="K164" s="90"/>
      <c r="L164" s="90"/>
      <c r="M164" s="90"/>
      <c r="N164" s="90" t="s">
        <v>176</v>
      </c>
      <c r="O164" s="90"/>
      <c r="P164" s="90"/>
    </row>
    <row r="165" spans="1:16" ht="12.75">
      <c r="A165" s="96">
        <f ca="1" t="shared" si="5"/>
      </c>
      <c r="B165" s="70"/>
      <c r="C165" s="70"/>
      <c r="D165" s="70"/>
      <c r="E165" s="70"/>
      <c r="F165" s="70"/>
      <c r="G165" s="70"/>
      <c r="H165" s="88">
        <f ca="1" t="shared" si="7"/>
      </c>
      <c r="I165" s="88">
        <f ca="1" t="shared" si="6"/>
      </c>
      <c r="J165" s="31"/>
      <c r="K165" s="90"/>
      <c r="L165" s="90"/>
      <c r="M165" s="90"/>
      <c r="N165" s="90" t="s">
        <v>177</v>
      </c>
      <c r="O165" s="90"/>
      <c r="P165" s="90"/>
    </row>
    <row r="166" spans="1:16" ht="12.75">
      <c r="A166" s="96">
        <f ca="1" t="shared" si="5"/>
      </c>
      <c r="B166" s="70"/>
      <c r="C166" s="70"/>
      <c r="D166" s="70"/>
      <c r="E166" s="70"/>
      <c r="F166" s="70"/>
      <c r="G166" s="70"/>
      <c r="H166" s="88">
        <f ca="1" t="shared" si="7"/>
      </c>
      <c r="I166" s="88">
        <f ca="1" t="shared" si="6"/>
      </c>
      <c r="J166" s="31"/>
      <c r="K166" s="90"/>
      <c r="L166" s="90"/>
      <c r="M166" s="90"/>
      <c r="N166" s="90" t="s">
        <v>178</v>
      </c>
      <c r="O166" s="90"/>
      <c r="P166" s="90"/>
    </row>
    <row r="167" spans="1:16" ht="12.75">
      <c r="A167" s="96">
        <f ca="1" t="shared" si="5"/>
      </c>
      <c r="B167" s="70"/>
      <c r="C167" s="70"/>
      <c r="D167" s="70"/>
      <c r="E167" s="70"/>
      <c r="F167" s="70"/>
      <c r="G167" s="70"/>
      <c r="H167" s="88">
        <f ca="1" t="shared" si="7"/>
      </c>
      <c r="I167" s="88">
        <f ca="1" t="shared" si="6"/>
      </c>
      <c r="J167" s="31"/>
      <c r="K167" s="90"/>
      <c r="L167" s="90"/>
      <c r="M167" s="90"/>
      <c r="N167" s="90" t="s">
        <v>1593</v>
      </c>
      <c r="O167" s="90"/>
      <c r="P167" s="90"/>
    </row>
    <row r="168" spans="1:16" ht="12.75">
      <c r="A168" s="96">
        <f ca="1" t="shared" si="5"/>
      </c>
      <c r="B168" s="70"/>
      <c r="C168" s="70"/>
      <c r="D168" s="70"/>
      <c r="E168" s="70"/>
      <c r="F168" s="70"/>
      <c r="G168" s="70"/>
      <c r="H168" s="88">
        <f ca="1" t="shared" si="7"/>
      </c>
      <c r="I168" s="88">
        <f ca="1" t="shared" si="6"/>
      </c>
      <c r="J168" s="31"/>
      <c r="K168" s="90"/>
      <c r="L168" s="90"/>
      <c r="M168" s="90"/>
      <c r="N168" s="90" t="s">
        <v>67</v>
      </c>
      <c r="O168" s="90"/>
      <c r="P168" s="90"/>
    </row>
    <row r="169" spans="1:16" ht="12.75">
      <c r="A169" s="96">
        <f ca="1" t="shared" si="5"/>
      </c>
      <c r="B169" s="70"/>
      <c r="C169" s="70"/>
      <c r="D169" s="70"/>
      <c r="E169" s="70"/>
      <c r="F169" s="70"/>
      <c r="G169" s="70"/>
      <c r="H169" s="88">
        <f ca="1" t="shared" si="7"/>
      </c>
      <c r="I169" s="88">
        <f ca="1" t="shared" si="6"/>
      </c>
      <c r="J169" s="31"/>
      <c r="K169" s="90"/>
      <c r="L169" s="90"/>
      <c r="M169" s="90"/>
      <c r="N169" s="90" t="s">
        <v>179</v>
      </c>
      <c r="O169" s="90"/>
      <c r="P169" s="90"/>
    </row>
    <row r="170" spans="1:16" ht="12.75">
      <c r="A170" s="96">
        <f ca="1" t="shared" si="5"/>
      </c>
      <c r="B170" s="70"/>
      <c r="C170" s="70"/>
      <c r="D170" s="70"/>
      <c r="E170" s="70"/>
      <c r="F170" s="70"/>
      <c r="G170" s="70"/>
      <c r="H170" s="88">
        <f ca="1" t="shared" si="7"/>
      </c>
      <c r="I170" s="88">
        <f ca="1" t="shared" si="6"/>
      </c>
      <c r="J170" s="31"/>
      <c r="K170" s="90"/>
      <c r="L170" s="90"/>
      <c r="M170" s="90"/>
      <c r="N170" s="90" t="s">
        <v>180</v>
      </c>
      <c r="O170" s="90"/>
      <c r="P170" s="90"/>
    </row>
    <row r="171" spans="1:16" ht="12.75">
      <c r="A171" s="96">
        <f ca="1" t="shared" si="5"/>
      </c>
      <c r="B171" s="70"/>
      <c r="C171" s="70"/>
      <c r="D171" s="70"/>
      <c r="E171" s="70"/>
      <c r="F171" s="70"/>
      <c r="G171" s="70"/>
      <c r="H171" s="88">
        <f ca="1" t="shared" si="7"/>
      </c>
      <c r="I171" s="88">
        <f ca="1" t="shared" si="6"/>
      </c>
      <c r="J171" s="31"/>
      <c r="K171" s="90"/>
      <c r="L171" s="90"/>
      <c r="M171" s="90"/>
      <c r="N171" s="90" t="s">
        <v>136</v>
      </c>
      <c r="O171" s="90"/>
      <c r="P171" s="90"/>
    </row>
    <row r="172" spans="1:16" ht="12.75">
      <c r="A172" s="96">
        <f ca="1" t="shared" si="5"/>
      </c>
      <c r="B172" s="70"/>
      <c r="C172" s="70"/>
      <c r="D172" s="70"/>
      <c r="E172" s="70"/>
      <c r="F172" s="70"/>
      <c r="G172" s="70"/>
      <c r="H172" s="88">
        <f ca="1" t="shared" si="7"/>
      </c>
      <c r="I172" s="88">
        <f ca="1" t="shared" si="6"/>
      </c>
      <c r="J172" s="31"/>
      <c r="K172" s="90"/>
      <c r="L172" s="90"/>
      <c r="M172" s="90"/>
      <c r="N172" s="90" t="s">
        <v>181</v>
      </c>
      <c r="O172" s="90"/>
      <c r="P172" s="90"/>
    </row>
    <row r="173" spans="1:16" ht="12.75">
      <c r="A173" s="96">
        <f ca="1" t="shared" si="5"/>
      </c>
      <c r="B173" s="70"/>
      <c r="C173" s="70"/>
      <c r="D173" s="70"/>
      <c r="E173" s="70"/>
      <c r="F173" s="70"/>
      <c r="G173" s="70"/>
      <c r="H173" s="88">
        <f ca="1" t="shared" si="7"/>
      </c>
      <c r="I173" s="88">
        <f ca="1" t="shared" si="6"/>
      </c>
      <c r="J173" s="31"/>
      <c r="K173" s="90"/>
      <c r="L173" s="90"/>
      <c r="M173" s="90"/>
      <c r="N173" s="90" t="s">
        <v>68</v>
      </c>
      <c r="O173" s="90"/>
      <c r="P173" s="90"/>
    </row>
    <row r="174" spans="1:16" ht="12.75">
      <c r="A174" s="96">
        <f ca="1" t="shared" si="5"/>
      </c>
      <c r="B174" s="70"/>
      <c r="C174" s="70"/>
      <c r="D174" s="70"/>
      <c r="E174" s="70"/>
      <c r="F174" s="70"/>
      <c r="G174" s="70"/>
      <c r="H174" s="88">
        <f ca="1" t="shared" si="7"/>
      </c>
      <c r="I174" s="88">
        <f ca="1" t="shared" si="6"/>
      </c>
      <c r="J174" s="31"/>
      <c r="K174" s="90"/>
      <c r="L174" s="90"/>
      <c r="M174" s="90"/>
      <c r="N174" s="90" t="s">
        <v>69</v>
      </c>
      <c r="O174" s="90"/>
      <c r="P174" s="90"/>
    </row>
    <row r="175" spans="1:16" ht="12.75">
      <c r="A175" s="96">
        <f ca="1" t="shared" si="5"/>
      </c>
      <c r="B175" s="70"/>
      <c r="C175" s="70"/>
      <c r="D175" s="70"/>
      <c r="E175" s="70"/>
      <c r="F175" s="70"/>
      <c r="G175" s="70"/>
      <c r="H175" s="88">
        <f ca="1" t="shared" si="7"/>
      </c>
      <c r="I175" s="88">
        <f ca="1" t="shared" si="6"/>
      </c>
      <c r="J175" s="31"/>
      <c r="K175" s="90"/>
      <c r="L175" s="90"/>
      <c r="M175" s="90"/>
      <c r="N175" s="90" t="s">
        <v>70</v>
      </c>
      <c r="O175" s="90"/>
      <c r="P175" s="90"/>
    </row>
    <row r="176" spans="1:16" ht="12.75">
      <c r="A176" s="96">
        <f ca="1" t="shared" si="5"/>
      </c>
      <c r="B176" s="70"/>
      <c r="C176" s="70"/>
      <c r="D176" s="70"/>
      <c r="E176" s="70"/>
      <c r="F176" s="70"/>
      <c r="G176" s="70"/>
      <c r="H176" s="88">
        <f ca="1" t="shared" si="7"/>
      </c>
      <c r="I176" s="88">
        <f ca="1" t="shared" si="6"/>
      </c>
      <c r="J176" s="31"/>
      <c r="K176" s="90"/>
      <c r="L176" s="90"/>
      <c r="M176" s="90"/>
      <c r="N176" s="90" t="s">
        <v>71</v>
      </c>
      <c r="O176" s="90"/>
      <c r="P176" s="90"/>
    </row>
    <row r="177" spans="1:16" ht="12.75">
      <c r="A177" s="96">
        <f ca="1" t="shared" si="5"/>
      </c>
      <c r="B177" s="70"/>
      <c r="C177" s="70"/>
      <c r="D177" s="70"/>
      <c r="E177" s="70"/>
      <c r="F177" s="70"/>
      <c r="G177" s="70"/>
      <c r="H177" s="88">
        <f ca="1" t="shared" si="7"/>
      </c>
      <c r="I177" s="88">
        <f ca="1" t="shared" si="6"/>
      </c>
      <c r="J177" s="31"/>
      <c r="K177" s="90"/>
      <c r="L177" s="90"/>
      <c r="M177" s="90"/>
      <c r="N177" s="90" t="s">
        <v>182</v>
      </c>
      <c r="O177" s="90"/>
      <c r="P177" s="90"/>
    </row>
    <row r="178" spans="1:16" ht="12.75">
      <c r="A178" s="96">
        <f ca="1" t="shared" si="5"/>
      </c>
      <c r="B178" s="70"/>
      <c r="C178" s="70"/>
      <c r="D178" s="70"/>
      <c r="E178" s="70"/>
      <c r="F178" s="70"/>
      <c r="G178" s="70"/>
      <c r="H178" s="88">
        <f ca="1" t="shared" si="7"/>
      </c>
      <c r="I178" s="88">
        <f ca="1" t="shared" si="6"/>
      </c>
      <c r="J178" s="31"/>
      <c r="K178" s="90"/>
      <c r="L178" s="90"/>
      <c r="M178" s="90"/>
      <c r="N178" s="90" t="s">
        <v>183</v>
      </c>
      <c r="O178" s="90"/>
      <c r="P178" s="90"/>
    </row>
    <row r="179" spans="1:16" ht="12.75">
      <c r="A179" s="96">
        <f ca="1" t="shared" si="5"/>
      </c>
      <c r="B179" s="70"/>
      <c r="C179" s="70"/>
      <c r="D179" s="70"/>
      <c r="E179" s="70"/>
      <c r="F179" s="70"/>
      <c r="G179" s="70"/>
      <c r="H179" s="88">
        <f ca="1" t="shared" si="7"/>
      </c>
      <c r="I179" s="88">
        <f ca="1" t="shared" si="6"/>
      </c>
      <c r="J179" s="31"/>
      <c r="K179" s="90"/>
      <c r="L179" s="90"/>
      <c r="M179" s="90"/>
      <c r="N179" s="90" t="s">
        <v>184</v>
      </c>
      <c r="O179" s="90"/>
      <c r="P179" s="90"/>
    </row>
    <row r="180" spans="1:16" ht="12.75">
      <c r="A180" s="96">
        <f ca="1" t="shared" si="5"/>
      </c>
      <c r="B180" s="70"/>
      <c r="C180" s="70"/>
      <c r="D180" s="70"/>
      <c r="E180" s="70"/>
      <c r="F180" s="70"/>
      <c r="G180" s="70"/>
      <c r="H180" s="88">
        <f ca="1" t="shared" si="7"/>
      </c>
      <c r="I180" s="88">
        <f ca="1" t="shared" si="6"/>
      </c>
      <c r="J180" s="31"/>
      <c r="K180" s="90"/>
      <c r="L180" s="90"/>
      <c r="M180" s="90"/>
      <c r="N180" s="90" t="s">
        <v>1609</v>
      </c>
      <c r="O180" s="90"/>
      <c r="P180" s="90"/>
    </row>
    <row r="181" spans="1:16" ht="12.75">
      <c r="A181" s="96">
        <f ca="1" t="shared" si="5"/>
      </c>
      <c r="B181" s="70"/>
      <c r="C181" s="70"/>
      <c r="D181" s="70"/>
      <c r="E181" s="70"/>
      <c r="F181" s="70"/>
      <c r="G181" s="70"/>
      <c r="H181" s="88">
        <f ca="1" t="shared" si="7"/>
      </c>
      <c r="I181" s="88">
        <f ca="1" t="shared" si="6"/>
      </c>
      <c r="J181" s="31"/>
      <c r="K181" s="90"/>
      <c r="L181" s="90"/>
      <c r="M181" s="90"/>
      <c r="N181" s="90" t="s">
        <v>72</v>
      </c>
      <c r="O181" s="90"/>
      <c r="P181" s="90"/>
    </row>
    <row r="182" spans="1:16" ht="12.75">
      <c r="A182" s="96">
        <f ca="1" t="shared" si="5"/>
      </c>
      <c r="B182" s="70"/>
      <c r="C182" s="70"/>
      <c r="D182" s="70"/>
      <c r="E182" s="70"/>
      <c r="F182" s="70"/>
      <c r="G182" s="70"/>
      <c r="H182" s="88">
        <f ca="1" t="shared" si="7"/>
      </c>
      <c r="I182" s="88">
        <f ca="1" t="shared" si="6"/>
      </c>
      <c r="J182" s="31"/>
      <c r="K182" s="90"/>
      <c r="L182" s="90"/>
      <c r="M182" s="90"/>
      <c r="N182" s="90" t="s">
        <v>73</v>
      </c>
      <c r="O182" s="90"/>
      <c r="P182" s="90"/>
    </row>
    <row r="183" spans="1:16" ht="12.75">
      <c r="A183" s="96">
        <f ca="1" t="shared" si="5"/>
      </c>
      <c r="B183" s="70"/>
      <c r="C183" s="70"/>
      <c r="D183" s="70"/>
      <c r="E183" s="70"/>
      <c r="F183" s="70"/>
      <c r="G183" s="70"/>
      <c r="H183" s="88">
        <f ca="1" t="shared" si="7"/>
      </c>
      <c r="I183" s="88">
        <f ca="1" t="shared" si="6"/>
      </c>
      <c r="J183" s="31"/>
      <c r="K183" s="90"/>
      <c r="L183" s="90"/>
      <c r="M183" s="90"/>
      <c r="N183" s="90" t="s">
        <v>185</v>
      </c>
      <c r="O183" s="90"/>
      <c r="P183" s="90"/>
    </row>
    <row r="184" spans="1:16" ht="12.75">
      <c r="A184" s="96">
        <f ca="1" t="shared" si="5"/>
      </c>
      <c r="B184" s="70"/>
      <c r="C184" s="70"/>
      <c r="D184" s="70"/>
      <c r="E184" s="70"/>
      <c r="F184" s="70"/>
      <c r="G184" s="70"/>
      <c r="H184" s="88">
        <f ca="1" t="shared" si="7"/>
      </c>
      <c r="I184" s="88">
        <f ca="1" t="shared" si="6"/>
      </c>
      <c r="J184" s="31"/>
      <c r="K184" s="90"/>
      <c r="L184" s="90"/>
      <c r="M184" s="90"/>
      <c r="N184" s="90" t="s">
        <v>186</v>
      </c>
      <c r="O184" s="90"/>
      <c r="P184" s="90"/>
    </row>
    <row r="185" spans="1:16" ht="12.75">
      <c r="A185" s="96">
        <f ca="1" t="shared" si="5"/>
      </c>
      <c r="B185" s="70"/>
      <c r="C185" s="70"/>
      <c r="D185" s="70"/>
      <c r="E185" s="70"/>
      <c r="F185" s="70"/>
      <c r="G185" s="70"/>
      <c r="H185" s="88">
        <f ca="1" t="shared" si="7"/>
      </c>
      <c r="I185" s="88">
        <f ca="1" t="shared" si="6"/>
      </c>
      <c r="J185" s="31"/>
      <c r="K185" s="90"/>
      <c r="L185" s="90"/>
      <c r="M185" s="90"/>
      <c r="N185" s="90" t="s">
        <v>187</v>
      </c>
      <c r="O185" s="90"/>
      <c r="P185" s="90"/>
    </row>
    <row r="186" spans="1:16" ht="12.75">
      <c r="A186" s="96">
        <f aca="true" ca="1" t="shared" si="8" ref="A186:A249">IF(OFFSET(INDIRECT("'"&amp;OFFSET(Name_of_Data_Sheet,0,1)&amp;"'!A1"),0,ROW()-(ROW(Variable_Name)+1))=0,"",OFFSET(INDIRECT("'"&amp;OFFSET(Name_of_Data_Sheet,0,1)&amp;"'!A1"),0,ROW()-(ROW(Variable_Name)+1)))</f>
      </c>
      <c r="B186" s="70"/>
      <c r="C186" s="70"/>
      <c r="D186" s="70"/>
      <c r="E186" s="70"/>
      <c r="F186" s="70"/>
      <c r="G186" s="70"/>
      <c r="H186" s="88">
        <f aca="true" ca="1" t="shared" si="9" ref="H186:H249">IF(OFFSET(Data_Type,ROW()-ROW(Data_Type),0)="number",_xlfn.AGGREGATE(4,6,(OFFSET(INDIRECT("'"&amp;OFFSET(Name_of_Data_Sheet,0,1)&amp;"'!A1"),1,ROW()-ROW(Data_Type)-1,OFFSET(Number_of_Data_Records,0,1)))),"")</f>
      </c>
      <c r="I186" s="88">
        <f aca="true" ca="1" t="shared" si="10" ref="I186:I249">IF(OFFSET(Data_Type,ROW()-ROW(Data_Type),0)="number",_xlfn.AGGREGATE(5,6,(OFFSET(INDIRECT("'"&amp;OFFSET(Name_of_Data_Sheet,0,1)&amp;"'!A2"),1,ROW()-ROW(Data_Type)-1,OFFSET(Number_of_Data_Records,0,1)))),"")</f>
      </c>
      <c r="J186" s="31"/>
      <c r="K186" s="90"/>
      <c r="L186" s="90"/>
      <c r="M186" s="90"/>
      <c r="N186" s="90" t="s">
        <v>1638</v>
      </c>
      <c r="O186" s="90"/>
      <c r="P186" s="90"/>
    </row>
    <row r="187" spans="1:16" ht="12.75">
      <c r="A187" s="96">
        <f ca="1" t="shared" si="8"/>
      </c>
      <c r="B187" s="70"/>
      <c r="C187" s="70"/>
      <c r="D187" s="70"/>
      <c r="E187" s="70"/>
      <c r="F187" s="70"/>
      <c r="G187" s="70"/>
      <c r="H187" s="88">
        <f ca="1" t="shared" si="9"/>
      </c>
      <c r="I187" s="88">
        <f ca="1" t="shared" si="10"/>
      </c>
      <c r="J187" s="31"/>
      <c r="K187" s="90"/>
      <c r="L187" s="90"/>
      <c r="M187" s="90"/>
      <c r="N187" s="90" t="s">
        <v>188</v>
      </c>
      <c r="O187" s="90"/>
      <c r="P187" s="90"/>
    </row>
    <row r="188" spans="1:16" ht="12.75">
      <c r="A188" s="96">
        <f ca="1" t="shared" si="8"/>
      </c>
      <c r="B188" s="70"/>
      <c r="C188" s="70"/>
      <c r="D188" s="70"/>
      <c r="E188" s="70"/>
      <c r="F188" s="70"/>
      <c r="G188" s="70"/>
      <c r="H188" s="88">
        <f ca="1" t="shared" si="9"/>
      </c>
      <c r="I188" s="88">
        <f ca="1" t="shared" si="10"/>
      </c>
      <c r="J188" s="31"/>
      <c r="K188" s="90"/>
      <c r="L188" s="90"/>
      <c r="M188" s="90"/>
      <c r="N188" s="90" t="s">
        <v>189</v>
      </c>
      <c r="O188" s="90"/>
      <c r="P188" s="90"/>
    </row>
    <row r="189" spans="1:16" ht="12.75">
      <c r="A189" s="96">
        <f ca="1" t="shared" si="8"/>
      </c>
      <c r="B189" s="70"/>
      <c r="C189" s="70"/>
      <c r="D189" s="70"/>
      <c r="E189" s="70"/>
      <c r="F189" s="70"/>
      <c r="G189" s="70"/>
      <c r="H189" s="88">
        <f ca="1" t="shared" si="9"/>
      </c>
      <c r="I189" s="88">
        <f ca="1" t="shared" si="10"/>
      </c>
      <c r="J189" s="31"/>
      <c r="K189" s="90"/>
      <c r="L189" s="90"/>
      <c r="M189" s="90"/>
      <c r="N189" s="90" t="s">
        <v>190</v>
      </c>
      <c r="O189" s="90"/>
      <c r="P189" s="90"/>
    </row>
    <row r="190" spans="1:16" ht="12.75">
      <c r="A190" s="96">
        <f ca="1" t="shared" si="8"/>
      </c>
      <c r="B190" s="70"/>
      <c r="C190" s="70"/>
      <c r="D190" s="70"/>
      <c r="E190" s="70"/>
      <c r="F190" s="70"/>
      <c r="G190" s="70"/>
      <c r="H190" s="88">
        <f ca="1" t="shared" si="9"/>
      </c>
      <c r="I190" s="88">
        <f ca="1" t="shared" si="10"/>
      </c>
      <c r="J190" s="31"/>
      <c r="K190" s="90"/>
      <c r="L190" s="90"/>
      <c r="M190" s="90"/>
      <c r="N190" s="90" t="s">
        <v>191</v>
      </c>
      <c r="O190" s="90"/>
      <c r="P190" s="90"/>
    </row>
    <row r="191" spans="1:16" ht="12.75">
      <c r="A191" s="96">
        <f ca="1" t="shared" si="8"/>
      </c>
      <c r="B191" s="70"/>
      <c r="C191" s="70"/>
      <c r="D191" s="70"/>
      <c r="E191" s="70"/>
      <c r="F191" s="70"/>
      <c r="G191" s="70"/>
      <c r="H191" s="88">
        <f ca="1" t="shared" si="9"/>
      </c>
      <c r="I191" s="88">
        <f ca="1" t="shared" si="10"/>
      </c>
      <c r="J191" s="31"/>
      <c r="K191" s="90"/>
      <c r="L191" s="90"/>
      <c r="M191" s="90"/>
      <c r="N191" s="90" t="s">
        <v>1341</v>
      </c>
      <c r="O191" s="90"/>
      <c r="P191" s="90"/>
    </row>
    <row r="192" spans="1:16" ht="12.75">
      <c r="A192" s="96">
        <f ca="1" t="shared" si="8"/>
      </c>
      <c r="B192" s="70"/>
      <c r="C192" s="70"/>
      <c r="D192" s="70"/>
      <c r="E192" s="70"/>
      <c r="F192" s="70"/>
      <c r="G192" s="70"/>
      <c r="H192" s="88">
        <f ca="1" t="shared" si="9"/>
      </c>
      <c r="I192" s="88">
        <f ca="1" t="shared" si="10"/>
      </c>
      <c r="J192" s="31"/>
      <c r="K192" s="90"/>
      <c r="L192" s="90"/>
      <c r="M192" s="90"/>
      <c r="N192" s="90" t="s">
        <v>74</v>
      </c>
      <c r="O192" s="90"/>
      <c r="P192" s="90"/>
    </row>
    <row r="193" spans="1:16" ht="12.75">
      <c r="A193" s="96">
        <f ca="1" t="shared" si="8"/>
      </c>
      <c r="B193" s="70"/>
      <c r="C193" s="70"/>
      <c r="D193" s="70"/>
      <c r="E193" s="70"/>
      <c r="F193" s="70"/>
      <c r="G193" s="70"/>
      <c r="H193" s="88">
        <f ca="1" t="shared" si="9"/>
      </c>
      <c r="I193" s="88">
        <f ca="1" t="shared" si="10"/>
      </c>
      <c r="J193" s="31"/>
      <c r="K193" s="90"/>
      <c r="L193" s="90"/>
      <c r="M193" s="90"/>
      <c r="N193" s="90" t="s">
        <v>75</v>
      </c>
      <c r="O193" s="90"/>
      <c r="P193" s="90"/>
    </row>
    <row r="194" spans="1:16" ht="12.75">
      <c r="A194" s="96">
        <f ca="1" t="shared" si="8"/>
      </c>
      <c r="B194" s="70"/>
      <c r="C194" s="70"/>
      <c r="D194" s="70"/>
      <c r="E194" s="70"/>
      <c r="F194" s="70"/>
      <c r="G194" s="70"/>
      <c r="H194" s="88">
        <f ca="1" t="shared" si="9"/>
      </c>
      <c r="I194" s="88">
        <f ca="1" t="shared" si="10"/>
      </c>
      <c r="J194" s="31"/>
      <c r="K194" s="90"/>
      <c r="L194" s="90"/>
      <c r="M194" s="90"/>
      <c r="N194" s="90" t="s">
        <v>76</v>
      </c>
      <c r="O194" s="90"/>
      <c r="P194" s="90"/>
    </row>
    <row r="195" spans="1:16" ht="12.75">
      <c r="A195" s="96">
        <f ca="1" t="shared" si="8"/>
      </c>
      <c r="B195" s="70"/>
      <c r="C195" s="70"/>
      <c r="D195" s="70"/>
      <c r="E195" s="70"/>
      <c r="F195" s="70"/>
      <c r="G195" s="70"/>
      <c r="H195" s="88">
        <f ca="1" t="shared" si="9"/>
      </c>
      <c r="I195" s="88">
        <f ca="1" t="shared" si="10"/>
      </c>
      <c r="J195" s="31"/>
      <c r="K195" s="90"/>
      <c r="L195" s="90"/>
      <c r="M195" s="90"/>
      <c r="N195" s="90" t="s">
        <v>192</v>
      </c>
      <c r="O195" s="90"/>
      <c r="P195" s="90"/>
    </row>
    <row r="196" spans="1:16" ht="12.75">
      <c r="A196" s="96">
        <f ca="1" t="shared" si="8"/>
      </c>
      <c r="B196" s="70"/>
      <c r="C196" s="70"/>
      <c r="D196" s="70"/>
      <c r="E196" s="70"/>
      <c r="F196" s="70"/>
      <c r="G196" s="70"/>
      <c r="H196" s="88">
        <f ca="1" t="shared" si="9"/>
      </c>
      <c r="I196" s="88">
        <f ca="1" t="shared" si="10"/>
      </c>
      <c r="J196" s="31"/>
      <c r="K196" s="90"/>
      <c r="L196" s="90"/>
      <c r="M196" s="90"/>
      <c r="N196" s="90" t="s">
        <v>193</v>
      </c>
      <c r="O196" s="90"/>
      <c r="P196" s="90"/>
    </row>
    <row r="197" spans="1:16" ht="12.75">
      <c r="A197" s="96">
        <f ca="1" t="shared" si="8"/>
      </c>
      <c r="B197" s="70"/>
      <c r="C197" s="70"/>
      <c r="D197" s="70"/>
      <c r="E197" s="70"/>
      <c r="F197" s="70"/>
      <c r="G197" s="70"/>
      <c r="H197" s="88">
        <f ca="1" t="shared" si="9"/>
      </c>
      <c r="I197" s="88">
        <f ca="1" t="shared" si="10"/>
      </c>
      <c r="J197" s="31"/>
      <c r="K197" s="90"/>
      <c r="L197" s="90"/>
      <c r="M197" s="90"/>
      <c r="N197" s="90" t="s">
        <v>77</v>
      </c>
      <c r="O197" s="90"/>
      <c r="P197" s="90"/>
    </row>
    <row r="198" spans="1:16" ht="12.75">
      <c r="A198" s="96">
        <f ca="1" t="shared" si="8"/>
      </c>
      <c r="B198" s="70"/>
      <c r="C198" s="70"/>
      <c r="D198" s="70"/>
      <c r="E198" s="70"/>
      <c r="F198" s="70"/>
      <c r="G198" s="70"/>
      <c r="H198" s="88">
        <f ca="1" t="shared" si="9"/>
      </c>
      <c r="I198" s="88">
        <f ca="1" t="shared" si="10"/>
      </c>
      <c r="J198" s="31"/>
      <c r="K198" s="90"/>
      <c r="L198" s="90"/>
      <c r="M198" s="90"/>
      <c r="N198" s="90" t="s">
        <v>78</v>
      </c>
      <c r="O198" s="90"/>
      <c r="P198" s="90"/>
    </row>
    <row r="199" spans="1:16" ht="12.75">
      <c r="A199" s="96">
        <f ca="1" t="shared" si="8"/>
      </c>
      <c r="B199" s="70"/>
      <c r="C199" s="70"/>
      <c r="D199" s="70"/>
      <c r="E199" s="70"/>
      <c r="F199" s="70"/>
      <c r="G199" s="70"/>
      <c r="H199" s="88">
        <f ca="1" t="shared" si="9"/>
      </c>
      <c r="I199" s="88">
        <f ca="1" t="shared" si="10"/>
      </c>
      <c r="J199" s="31"/>
      <c r="K199" s="90"/>
      <c r="L199" s="90"/>
      <c r="M199" s="90"/>
      <c r="N199" s="90" t="s">
        <v>79</v>
      </c>
      <c r="O199" s="90"/>
      <c r="P199" s="90"/>
    </row>
    <row r="200" spans="1:16" ht="12.75">
      <c r="A200" s="96">
        <f ca="1" t="shared" si="8"/>
      </c>
      <c r="B200" s="70"/>
      <c r="C200" s="70"/>
      <c r="D200" s="70"/>
      <c r="E200" s="70"/>
      <c r="F200" s="70"/>
      <c r="G200" s="70"/>
      <c r="H200" s="88">
        <f ca="1" t="shared" si="9"/>
      </c>
      <c r="I200" s="88">
        <f ca="1" t="shared" si="10"/>
      </c>
      <c r="J200" s="31"/>
      <c r="K200" s="90"/>
      <c r="L200" s="90"/>
      <c r="M200" s="90"/>
      <c r="N200" s="90" t="s">
        <v>80</v>
      </c>
      <c r="O200" s="90"/>
      <c r="P200" s="90"/>
    </row>
    <row r="201" spans="1:16" ht="12.75">
      <c r="A201" s="96">
        <f ca="1" t="shared" si="8"/>
      </c>
      <c r="B201" s="70"/>
      <c r="C201" s="70"/>
      <c r="D201" s="70"/>
      <c r="E201" s="70"/>
      <c r="F201" s="70"/>
      <c r="G201" s="70"/>
      <c r="H201" s="88">
        <f ca="1" t="shared" si="9"/>
      </c>
      <c r="I201" s="88">
        <f ca="1" t="shared" si="10"/>
      </c>
      <c r="J201" s="31"/>
      <c r="K201" s="90"/>
      <c r="L201" s="90"/>
      <c r="M201" s="90"/>
      <c r="N201" s="90" t="s">
        <v>137</v>
      </c>
      <c r="O201" s="90"/>
      <c r="P201" s="90"/>
    </row>
    <row r="202" spans="1:16" ht="12.75">
      <c r="A202" s="96">
        <f ca="1" t="shared" si="8"/>
      </c>
      <c r="B202" s="70"/>
      <c r="C202" s="70"/>
      <c r="D202" s="70"/>
      <c r="E202" s="70"/>
      <c r="F202" s="70"/>
      <c r="G202" s="70"/>
      <c r="H202" s="88">
        <f ca="1" t="shared" si="9"/>
      </c>
      <c r="I202" s="88">
        <f ca="1" t="shared" si="10"/>
      </c>
      <c r="J202" s="31"/>
      <c r="K202" s="90"/>
      <c r="L202" s="90"/>
      <c r="M202" s="90"/>
      <c r="N202" s="90" t="s">
        <v>1594</v>
      </c>
      <c r="O202" s="90"/>
      <c r="P202" s="90"/>
    </row>
    <row r="203" spans="1:16" ht="12.75">
      <c r="A203" s="96">
        <f ca="1" t="shared" si="8"/>
      </c>
      <c r="B203" s="70"/>
      <c r="C203" s="70"/>
      <c r="D203" s="70"/>
      <c r="E203" s="70"/>
      <c r="F203" s="70"/>
      <c r="G203" s="70"/>
      <c r="H203" s="88">
        <f ca="1" t="shared" si="9"/>
      </c>
      <c r="I203" s="88">
        <f ca="1" t="shared" si="10"/>
      </c>
      <c r="J203" s="31"/>
      <c r="K203" s="90"/>
      <c r="L203" s="90"/>
      <c r="M203" s="90"/>
      <c r="N203" s="90" t="s">
        <v>81</v>
      </c>
      <c r="O203" s="90"/>
      <c r="P203" s="90"/>
    </row>
    <row r="204" spans="1:16" ht="12.75">
      <c r="A204" s="96">
        <f ca="1" t="shared" si="8"/>
      </c>
      <c r="B204" s="70"/>
      <c r="C204" s="70"/>
      <c r="D204" s="70"/>
      <c r="E204" s="70"/>
      <c r="F204" s="70"/>
      <c r="G204" s="70"/>
      <c r="H204" s="88">
        <f ca="1" t="shared" si="9"/>
      </c>
      <c r="I204" s="88">
        <f ca="1" t="shared" si="10"/>
      </c>
      <c r="J204" s="31"/>
      <c r="K204" s="90"/>
      <c r="L204" s="90"/>
      <c r="M204" s="90"/>
      <c r="N204" s="90" t="s">
        <v>1639</v>
      </c>
      <c r="O204" s="90"/>
      <c r="P204" s="90"/>
    </row>
    <row r="205" spans="1:16" ht="12.75">
      <c r="A205" s="96">
        <f ca="1" t="shared" si="8"/>
      </c>
      <c r="B205" s="70"/>
      <c r="C205" s="70"/>
      <c r="D205" s="70"/>
      <c r="E205" s="70"/>
      <c r="F205" s="70"/>
      <c r="G205" s="70"/>
      <c r="H205" s="88">
        <f ca="1" t="shared" si="9"/>
      </c>
      <c r="I205" s="88">
        <f ca="1" t="shared" si="10"/>
      </c>
      <c r="J205" s="31"/>
      <c r="K205" s="90"/>
      <c r="L205" s="90"/>
      <c r="M205" s="90"/>
      <c r="N205" s="90" t="s">
        <v>194</v>
      </c>
      <c r="O205" s="90"/>
      <c r="P205" s="90"/>
    </row>
    <row r="206" spans="1:16" ht="12.75">
      <c r="A206" s="96">
        <f ca="1" t="shared" si="8"/>
      </c>
      <c r="B206" s="70"/>
      <c r="C206" s="70"/>
      <c r="D206" s="70"/>
      <c r="E206" s="70"/>
      <c r="F206" s="70"/>
      <c r="G206" s="70"/>
      <c r="H206" s="88">
        <f ca="1" t="shared" si="9"/>
      </c>
      <c r="I206" s="88">
        <f ca="1" t="shared" si="10"/>
      </c>
      <c r="J206" s="31"/>
      <c r="K206" s="90"/>
      <c r="L206" s="90"/>
      <c r="M206" s="90"/>
      <c r="N206" s="90" t="s">
        <v>1610</v>
      </c>
      <c r="O206" s="90"/>
      <c r="P206" s="90"/>
    </row>
    <row r="207" spans="1:16" ht="12.75">
      <c r="A207" s="96">
        <f ca="1" t="shared" si="8"/>
      </c>
      <c r="B207" s="70"/>
      <c r="C207" s="70"/>
      <c r="D207" s="70"/>
      <c r="E207" s="70"/>
      <c r="F207" s="70"/>
      <c r="G207" s="70"/>
      <c r="H207" s="88">
        <f ca="1" t="shared" si="9"/>
      </c>
      <c r="I207" s="88">
        <f ca="1" t="shared" si="10"/>
      </c>
      <c r="J207" s="31"/>
      <c r="K207" s="90"/>
      <c r="L207" s="90"/>
      <c r="M207" s="90"/>
      <c r="N207" s="90" t="s">
        <v>195</v>
      </c>
      <c r="O207" s="90"/>
      <c r="P207" s="90"/>
    </row>
    <row r="208" spans="1:16" ht="12.75">
      <c r="A208" s="96">
        <f ca="1" t="shared" si="8"/>
      </c>
      <c r="B208" s="70"/>
      <c r="C208" s="70"/>
      <c r="D208" s="70"/>
      <c r="E208" s="70"/>
      <c r="F208" s="70"/>
      <c r="G208" s="70"/>
      <c r="H208" s="88">
        <f ca="1" t="shared" si="9"/>
      </c>
      <c r="I208" s="88">
        <f ca="1" t="shared" si="10"/>
      </c>
      <c r="J208" s="31"/>
      <c r="K208" s="90"/>
      <c r="L208" s="90"/>
      <c r="M208" s="90"/>
      <c r="N208" s="90" t="s">
        <v>82</v>
      </c>
      <c r="O208" s="90"/>
      <c r="P208" s="90"/>
    </row>
    <row r="209" spans="1:16" ht="12.75">
      <c r="A209" s="96">
        <f ca="1" t="shared" si="8"/>
      </c>
      <c r="B209" s="70"/>
      <c r="C209" s="70"/>
      <c r="D209" s="70"/>
      <c r="E209" s="70"/>
      <c r="F209" s="70"/>
      <c r="G209" s="70"/>
      <c r="H209" s="88">
        <f ca="1" t="shared" si="9"/>
      </c>
      <c r="I209" s="88">
        <f ca="1" t="shared" si="10"/>
      </c>
      <c r="J209" s="31"/>
      <c r="K209" s="90"/>
      <c r="L209" s="90"/>
      <c r="M209" s="90"/>
      <c r="N209" s="90" t="s">
        <v>83</v>
      </c>
      <c r="O209" s="90"/>
      <c r="P209" s="90"/>
    </row>
    <row r="210" spans="1:16" ht="12.75">
      <c r="A210" s="96">
        <f ca="1" t="shared" si="8"/>
      </c>
      <c r="B210" s="70"/>
      <c r="C210" s="70"/>
      <c r="D210" s="70"/>
      <c r="E210" s="70"/>
      <c r="F210" s="70"/>
      <c r="G210" s="70"/>
      <c r="H210" s="88">
        <f ca="1" t="shared" si="9"/>
      </c>
      <c r="I210" s="88">
        <f ca="1" t="shared" si="10"/>
      </c>
      <c r="J210" s="31"/>
      <c r="K210" s="90"/>
      <c r="L210" s="90"/>
      <c r="M210" s="90"/>
      <c r="N210" s="90" t="s">
        <v>84</v>
      </c>
      <c r="O210" s="90"/>
      <c r="P210" s="90"/>
    </row>
    <row r="211" spans="1:16" ht="12.75">
      <c r="A211" s="96">
        <f ca="1" t="shared" si="8"/>
      </c>
      <c r="B211" s="70"/>
      <c r="C211" s="70"/>
      <c r="D211" s="70"/>
      <c r="E211" s="70"/>
      <c r="F211" s="70"/>
      <c r="G211" s="70"/>
      <c r="H211" s="88">
        <f ca="1" t="shared" si="9"/>
      </c>
      <c r="I211" s="88">
        <f ca="1" t="shared" si="10"/>
      </c>
      <c r="J211" s="31"/>
      <c r="K211" s="90"/>
      <c r="L211" s="90"/>
      <c r="M211" s="90"/>
      <c r="N211" s="90" t="s">
        <v>85</v>
      </c>
      <c r="O211" s="90"/>
      <c r="P211" s="90"/>
    </row>
    <row r="212" spans="1:16" ht="12.75">
      <c r="A212" s="96">
        <f ca="1" t="shared" si="8"/>
      </c>
      <c r="B212" s="70"/>
      <c r="C212" s="70"/>
      <c r="D212" s="70"/>
      <c r="E212" s="70"/>
      <c r="F212" s="70"/>
      <c r="G212" s="70"/>
      <c r="H212" s="88">
        <f ca="1" t="shared" si="9"/>
      </c>
      <c r="I212" s="88">
        <f ca="1" t="shared" si="10"/>
      </c>
      <c r="J212" s="31"/>
      <c r="K212" s="90"/>
      <c r="L212" s="90"/>
      <c r="M212" s="90"/>
      <c r="N212" s="90" t="s">
        <v>1342</v>
      </c>
      <c r="O212" s="90"/>
      <c r="P212" s="90"/>
    </row>
    <row r="213" spans="1:16" ht="12.75">
      <c r="A213" s="96">
        <f ca="1" t="shared" si="8"/>
      </c>
      <c r="B213" s="70"/>
      <c r="C213" s="70"/>
      <c r="D213" s="70"/>
      <c r="E213" s="70"/>
      <c r="F213" s="70"/>
      <c r="G213" s="70"/>
      <c r="H213" s="88">
        <f ca="1" t="shared" si="9"/>
      </c>
      <c r="I213" s="88">
        <f ca="1" t="shared" si="10"/>
      </c>
      <c r="J213" s="31"/>
      <c r="K213" s="90"/>
      <c r="L213" s="90"/>
      <c r="M213" s="90"/>
      <c r="N213" s="90" t="s">
        <v>86</v>
      </c>
      <c r="O213" s="90"/>
      <c r="P213" s="90"/>
    </row>
    <row r="214" spans="1:16" ht="12.75">
      <c r="A214" s="96">
        <f ca="1" t="shared" si="8"/>
      </c>
      <c r="B214" s="70"/>
      <c r="C214" s="70"/>
      <c r="D214" s="70"/>
      <c r="E214" s="70"/>
      <c r="F214" s="70"/>
      <c r="G214" s="70"/>
      <c r="H214" s="88">
        <f ca="1" t="shared" si="9"/>
      </c>
      <c r="I214" s="88">
        <f ca="1" t="shared" si="10"/>
      </c>
      <c r="J214" s="31"/>
      <c r="K214" s="90"/>
      <c r="L214" s="90"/>
      <c r="M214" s="90"/>
      <c r="N214" s="90" t="s">
        <v>87</v>
      </c>
      <c r="O214" s="90"/>
      <c r="P214" s="90"/>
    </row>
    <row r="215" spans="1:16" ht="12.75">
      <c r="A215" s="96">
        <f ca="1" t="shared" si="8"/>
      </c>
      <c r="B215" s="70"/>
      <c r="C215" s="70"/>
      <c r="D215" s="70"/>
      <c r="E215" s="70"/>
      <c r="F215" s="70"/>
      <c r="G215" s="70"/>
      <c r="H215" s="88">
        <f ca="1" t="shared" si="9"/>
      </c>
      <c r="I215" s="88">
        <f ca="1" t="shared" si="10"/>
      </c>
      <c r="J215" s="31"/>
      <c r="K215" s="90"/>
      <c r="L215" s="90"/>
      <c r="M215" s="90"/>
      <c r="N215" s="90" t="s">
        <v>88</v>
      </c>
      <c r="O215" s="90"/>
      <c r="P215" s="90"/>
    </row>
    <row r="216" spans="1:16" ht="12.75">
      <c r="A216" s="96">
        <f ca="1" t="shared" si="8"/>
      </c>
      <c r="B216" s="70"/>
      <c r="C216" s="70"/>
      <c r="D216" s="70"/>
      <c r="E216" s="70"/>
      <c r="F216" s="70"/>
      <c r="G216" s="70"/>
      <c r="H216" s="88">
        <f ca="1" t="shared" si="9"/>
      </c>
      <c r="I216" s="88">
        <f ca="1" t="shared" si="10"/>
      </c>
      <c r="J216" s="31"/>
      <c r="K216" s="90"/>
      <c r="L216" s="90"/>
      <c r="M216" s="90"/>
      <c r="N216" s="90" t="s">
        <v>89</v>
      </c>
      <c r="O216" s="90"/>
      <c r="P216" s="90"/>
    </row>
    <row r="217" spans="1:16" ht="12.75">
      <c r="A217" s="96">
        <f ca="1" t="shared" si="8"/>
      </c>
      <c r="B217" s="70"/>
      <c r="C217" s="70"/>
      <c r="D217" s="70"/>
      <c r="E217" s="70"/>
      <c r="F217" s="70"/>
      <c r="G217" s="70"/>
      <c r="H217" s="88">
        <f ca="1" t="shared" si="9"/>
      </c>
      <c r="I217" s="88">
        <f ca="1" t="shared" si="10"/>
      </c>
      <c r="J217" s="31"/>
      <c r="K217" s="90"/>
      <c r="L217" s="90"/>
      <c r="M217" s="90"/>
      <c r="N217" s="90" t="s">
        <v>90</v>
      </c>
      <c r="O217" s="90"/>
      <c r="P217" s="90"/>
    </row>
    <row r="218" spans="1:16" ht="12.75">
      <c r="A218" s="96">
        <f ca="1" t="shared" si="8"/>
      </c>
      <c r="B218" s="70"/>
      <c r="C218" s="70"/>
      <c r="D218" s="70"/>
      <c r="E218" s="70"/>
      <c r="F218" s="70"/>
      <c r="G218" s="70"/>
      <c r="H218" s="88">
        <f ca="1" t="shared" si="9"/>
      </c>
      <c r="I218" s="88">
        <f ca="1" t="shared" si="10"/>
      </c>
      <c r="J218" s="31"/>
      <c r="K218" s="90"/>
      <c r="L218" s="90"/>
      <c r="M218" s="90"/>
      <c r="N218" s="90" t="s">
        <v>91</v>
      </c>
      <c r="O218" s="90"/>
      <c r="P218" s="90"/>
    </row>
    <row r="219" spans="1:16" ht="12.75">
      <c r="A219" s="96">
        <f ca="1" t="shared" si="8"/>
      </c>
      <c r="B219" s="70"/>
      <c r="C219" s="70"/>
      <c r="D219" s="70"/>
      <c r="E219" s="70"/>
      <c r="F219" s="70"/>
      <c r="G219" s="70"/>
      <c r="H219" s="88">
        <f ca="1" t="shared" si="9"/>
      </c>
      <c r="I219" s="88">
        <f ca="1" t="shared" si="10"/>
      </c>
      <c r="J219" s="31"/>
      <c r="K219" s="90"/>
      <c r="L219" s="90"/>
      <c r="M219" s="90"/>
      <c r="N219" s="90" t="s">
        <v>196</v>
      </c>
      <c r="O219" s="90"/>
      <c r="P219" s="90"/>
    </row>
    <row r="220" spans="1:16" ht="12.75">
      <c r="A220" s="96">
        <f ca="1" t="shared" si="8"/>
      </c>
      <c r="B220" s="70"/>
      <c r="C220" s="70"/>
      <c r="D220" s="70"/>
      <c r="E220" s="70"/>
      <c r="F220" s="70"/>
      <c r="G220" s="70"/>
      <c r="H220" s="88">
        <f ca="1" t="shared" si="9"/>
      </c>
      <c r="I220" s="88">
        <f ca="1" t="shared" si="10"/>
      </c>
      <c r="J220" s="31"/>
      <c r="K220" s="90"/>
      <c r="L220" s="90"/>
      <c r="M220" s="90"/>
      <c r="N220" s="90" t="s">
        <v>1343</v>
      </c>
      <c r="O220" s="90"/>
      <c r="P220" s="90"/>
    </row>
    <row r="221" spans="1:16" ht="12.75">
      <c r="A221" s="96">
        <f ca="1" t="shared" si="8"/>
      </c>
      <c r="B221" s="70"/>
      <c r="C221" s="70"/>
      <c r="D221" s="70"/>
      <c r="E221" s="70"/>
      <c r="F221" s="70"/>
      <c r="G221" s="70"/>
      <c r="H221" s="88">
        <f ca="1" t="shared" si="9"/>
      </c>
      <c r="I221" s="88">
        <f ca="1" t="shared" si="10"/>
      </c>
      <c r="J221" s="31"/>
      <c r="K221" s="90"/>
      <c r="L221" s="90"/>
      <c r="M221" s="90"/>
      <c r="N221" s="90" t="s">
        <v>1640</v>
      </c>
      <c r="O221" s="90"/>
      <c r="P221" s="90"/>
    </row>
    <row r="222" spans="1:16" ht="12.75">
      <c r="A222" s="96">
        <f ca="1" t="shared" si="8"/>
      </c>
      <c r="B222" s="70"/>
      <c r="C222" s="70"/>
      <c r="D222" s="70"/>
      <c r="E222" s="70"/>
      <c r="F222" s="70"/>
      <c r="G222" s="70"/>
      <c r="H222" s="88">
        <f ca="1" t="shared" si="9"/>
      </c>
      <c r="I222" s="88">
        <f ca="1" t="shared" si="10"/>
      </c>
      <c r="J222" s="31"/>
      <c r="K222" s="90"/>
      <c r="L222" s="90"/>
      <c r="M222" s="90"/>
      <c r="N222" s="90" t="s">
        <v>197</v>
      </c>
      <c r="O222" s="90"/>
      <c r="P222" s="90"/>
    </row>
    <row r="223" spans="1:16" ht="12.75">
      <c r="A223" s="96">
        <f ca="1" t="shared" si="8"/>
      </c>
      <c r="B223" s="70"/>
      <c r="C223" s="70"/>
      <c r="D223" s="70"/>
      <c r="E223" s="70"/>
      <c r="F223" s="70"/>
      <c r="G223" s="70"/>
      <c r="H223" s="88">
        <f ca="1" t="shared" si="9"/>
      </c>
      <c r="I223" s="88">
        <f ca="1" t="shared" si="10"/>
      </c>
      <c r="J223" s="31"/>
      <c r="K223" s="90"/>
      <c r="L223" s="90"/>
      <c r="M223" s="90"/>
      <c r="N223" s="90" t="s">
        <v>198</v>
      </c>
      <c r="O223" s="90"/>
      <c r="P223" s="90"/>
    </row>
    <row r="224" spans="1:16" ht="12.75">
      <c r="A224" s="96">
        <f ca="1" t="shared" si="8"/>
      </c>
      <c r="B224" s="70"/>
      <c r="C224" s="70"/>
      <c r="D224" s="70"/>
      <c r="E224" s="70"/>
      <c r="F224" s="70"/>
      <c r="G224" s="70"/>
      <c r="H224" s="88">
        <f ca="1" t="shared" si="9"/>
      </c>
      <c r="I224" s="88">
        <f ca="1" t="shared" si="10"/>
      </c>
      <c r="J224" s="31"/>
      <c r="K224" s="90"/>
      <c r="L224" s="90"/>
      <c r="M224" s="90"/>
      <c r="N224" s="90" t="s">
        <v>199</v>
      </c>
      <c r="O224" s="90"/>
      <c r="P224" s="90"/>
    </row>
    <row r="225" spans="1:16" ht="12.75">
      <c r="A225" s="96">
        <f ca="1" t="shared" si="8"/>
      </c>
      <c r="B225" s="70"/>
      <c r="C225" s="70"/>
      <c r="D225" s="70"/>
      <c r="E225" s="70"/>
      <c r="F225" s="70"/>
      <c r="G225" s="70"/>
      <c r="H225" s="88">
        <f ca="1" t="shared" si="9"/>
      </c>
      <c r="I225" s="88">
        <f ca="1" t="shared" si="10"/>
      </c>
      <c r="J225" s="31"/>
      <c r="K225" s="90"/>
      <c r="L225" s="90"/>
      <c r="M225" s="90"/>
      <c r="N225" s="90" t="s">
        <v>1344</v>
      </c>
      <c r="O225" s="90"/>
      <c r="P225" s="90"/>
    </row>
    <row r="226" spans="1:16" ht="12.75">
      <c r="A226" s="96">
        <f ca="1" t="shared" si="8"/>
      </c>
      <c r="B226" s="70"/>
      <c r="C226" s="70"/>
      <c r="D226" s="70"/>
      <c r="E226" s="70"/>
      <c r="F226" s="70"/>
      <c r="G226" s="70"/>
      <c r="H226" s="88">
        <f ca="1" t="shared" si="9"/>
      </c>
      <c r="I226" s="88">
        <f ca="1" t="shared" si="10"/>
      </c>
      <c r="J226" s="31"/>
      <c r="K226" s="90"/>
      <c r="L226" s="90"/>
      <c r="M226" s="90"/>
      <c r="N226" s="90" t="s">
        <v>200</v>
      </c>
      <c r="O226" s="90"/>
      <c r="P226" s="90"/>
    </row>
    <row r="227" spans="1:16" ht="12.75">
      <c r="A227" s="96">
        <f ca="1" t="shared" si="8"/>
      </c>
      <c r="B227" s="70"/>
      <c r="C227" s="70"/>
      <c r="D227" s="70"/>
      <c r="E227" s="70"/>
      <c r="F227" s="70"/>
      <c r="G227" s="70"/>
      <c r="H227" s="88">
        <f ca="1" t="shared" si="9"/>
      </c>
      <c r="I227" s="88">
        <f ca="1" t="shared" si="10"/>
      </c>
      <c r="J227" s="31"/>
      <c r="K227" s="90"/>
      <c r="L227" s="90"/>
      <c r="M227" s="90"/>
      <c r="N227" s="90" t="s">
        <v>201</v>
      </c>
      <c r="O227" s="90"/>
      <c r="P227" s="90"/>
    </row>
    <row r="228" spans="1:16" ht="12.75">
      <c r="A228" s="96">
        <f ca="1" t="shared" si="8"/>
      </c>
      <c r="B228" s="70"/>
      <c r="C228" s="70"/>
      <c r="D228" s="70"/>
      <c r="E228" s="70"/>
      <c r="F228" s="70"/>
      <c r="G228" s="70"/>
      <c r="H228" s="88">
        <f ca="1" t="shared" si="9"/>
      </c>
      <c r="I228" s="88">
        <f ca="1" t="shared" si="10"/>
      </c>
      <c r="J228" s="31"/>
      <c r="K228" s="90"/>
      <c r="L228" s="90"/>
      <c r="M228" s="90"/>
      <c r="N228" s="90" t="s">
        <v>1641</v>
      </c>
      <c r="O228" s="90"/>
      <c r="P228" s="90"/>
    </row>
    <row r="229" spans="1:16" ht="12.75">
      <c r="A229" s="96">
        <f ca="1" t="shared" si="8"/>
      </c>
      <c r="B229" s="70"/>
      <c r="C229" s="70"/>
      <c r="D229" s="70"/>
      <c r="E229" s="70"/>
      <c r="F229" s="70"/>
      <c r="G229" s="70"/>
      <c r="H229" s="88">
        <f ca="1" t="shared" si="9"/>
      </c>
      <c r="I229" s="88">
        <f ca="1" t="shared" si="10"/>
      </c>
      <c r="J229" s="31"/>
      <c r="K229" s="90"/>
      <c r="L229" s="90"/>
      <c r="M229" s="90"/>
      <c r="N229" s="90" t="s">
        <v>1595</v>
      </c>
      <c r="O229" s="90"/>
      <c r="P229" s="90"/>
    </row>
    <row r="230" spans="1:16" ht="12.75">
      <c r="A230" s="96">
        <f ca="1" t="shared" si="8"/>
      </c>
      <c r="B230" s="70"/>
      <c r="C230" s="70"/>
      <c r="D230" s="70"/>
      <c r="E230" s="70"/>
      <c r="F230" s="70"/>
      <c r="G230" s="70"/>
      <c r="H230" s="88">
        <f ca="1" t="shared" si="9"/>
      </c>
      <c r="I230" s="88">
        <f ca="1" t="shared" si="10"/>
      </c>
      <c r="J230" s="31"/>
      <c r="K230" s="90"/>
      <c r="L230" s="90"/>
      <c r="M230" s="90"/>
      <c r="N230" s="90" t="s">
        <v>202</v>
      </c>
      <c r="O230" s="90"/>
      <c r="P230" s="90"/>
    </row>
    <row r="231" spans="1:16" ht="12.75">
      <c r="A231" s="96">
        <f ca="1" t="shared" si="8"/>
      </c>
      <c r="B231" s="70"/>
      <c r="C231" s="70"/>
      <c r="D231" s="70"/>
      <c r="E231" s="70"/>
      <c r="F231" s="70"/>
      <c r="G231" s="70"/>
      <c r="H231" s="88">
        <f ca="1" t="shared" si="9"/>
      </c>
      <c r="I231" s="88">
        <f ca="1" t="shared" si="10"/>
      </c>
      <c r="J231" s="31"/>
      <c r="K231" s="90"/>
      <c r="L231" s="90"/>
      <c r="M231" s="90"/>
      <c r="N231" s="90" t="s">
        <v>203</v>
      </c>
      <c r="O231" s="90"/>
      <c r="P231" s="90"/>
    </row>
    <row r="232" spans="1:16" ht="12.75">
      <c r="A232" s="96">
        <f ca="1" t="shared" si="8"/>
      </c>
      <c r="B232" s="70"/>
      <c r="C232" s="70"/>
      <c r="D232" s="70"/>
      <c r="E232" s="70"/>
      <c r="F232" s="70"/>
      <c r="G232" s="70"/>
      <c r="H232" s="88">
        <f ca="1" t="shared" si="9"/>
      </c>
      <c r="I232" s="88">
        <f ca="1" t="shared" si="10"/>
      </c>
      <c r="J232" s="31"/>
      <c r="K232" s="90"/>
      <c r="L232" s="90"/>
      <c r="M232" s="90"/>
      <c r="N232" s="90" t="s">
        <v>204</v>
      </c>
      <c r="O232" s="90"/>
      <c r="P232" s="90"/>
    </row>
    <row r="233" spans="1:16" ht="12.75">
      <c r="A233" s="96">
        <f ca="1" t="shared" si="8"/>
      </c>
      <c r="B233" s="70"/>
      <c r="C233" s="70"/>
      <c r="D233" s="70"/>
      <c r="E233" s="70"/>
      <c r="F233" s="70"/>
      <c r="G233" s="70"/>
      <c r="H233" s="88">
        <f ca="1" t="shared" si="9"/>
      </c>
      <c r="I233" s="88">
        <f ca="1" t="shared" si="10"/>
      </c>
      <c r="J233" s="31"/>
      <c r="K233" s="90"/>
      <c r="L233" s="90"/>
      <c r="M233" s="90"/>
      <c r="N233" s="90" t="s">
        <v>205</v>
      </c>
      <c r="O233" s="90"/>
      <c r="P233" s="90"/>
    </row>
    <row r="234" spans="1:16" ht="12.75">
      <c r="A234" s="96">
        <f ca="1" t="shared" si="8"/>
      </c>
      <c r="B234" s="70"/>
      <c r="C234" s="70"/>
      <c r="D234" s="70"/>
      <c r="E234" s="70"/>
      <c r="F234" s="70"/>
      <c r="G234" s="70"/>
      <c r="H234" s="88">
        <f ca="1" t="shared" si="9"/>
      </c>
      <c r="I234" s="88">
        <f ca="1" t="shared" si="10"/>
      </c>
      <c r="J234" s="31"/>
      <c r="K234" s="90"/>
      <c r="L234" s="90"/>
      <c r="M234" s="90"/>
      <c r="N234" s="90" t="s">
        <v>206</v>
      </c>
      <c r="O234" s="90"/>
      <c r="P234" s="90"/>
    </row>
    <row r="235" spans="1:16" ht="12.75">
      <c r="A235" s="96">
        <f ca="1" t="shared" si="8"/>
      </c>
      <c r="B235" s="70"/>
      <c r="C235" s="70"/>
      <c r="D235" s="70"/>
      <c r="E235" s="70"/>
      <c r="F235" s="70"/>
      <c r="G235" s="70"/>
      <c r="H235" s="88">
        <f ca="1" t="shared" si="9"/>
      </c>
      <c r="I235" s="88">
        <f ca="1" t="shared" si="10"/>
      </c>
      <c r="J235" s="31"/>
      <c r="K235" s="90"/>
      <c r="L235" s="90"/>
      <c r="M235" s="90"/>
      <c r="N235" s="90" t="s">
        <v>207</v>
      </c>
      <c r="O235" s="90"/>
      <c r="P235" s="90"/>
    </row>
    <row r="236" spans="1:16" ht="12.75">
      <c r="A236" s="96">
        <f ca="1" t="shared" si="8"/>
      </c>
      <c r="B236" s="70"/>
      <c r="C236" s="70"/>
      <c r="D236" s="70"/>
      <c r="E236" s="70"/>
      <c r="F236" s="70"/>
      <c r="G236" s="70"/>
      <c r="H236" s="88">
        <f ca="1" t="shared" si="9"/>
      </c>
      <c r="I236" s="88">
        <f ca="1" t="shared" si="10"/>
      </c>
      <c r="J236" s="31"/>
      <c r="K236" s="90"/>
      <c r="L236" s="90"/>
      <c r="M236" s="90"/>
      <c r="N236" s="90" t="s">
        <v>208</v>
      </c>
      <c r="O236" s="90"/>
      <c r="P236" s="90"/>
    </row>
    <row r="237" spans="1:16" ht="12.75">
      <c r="A237" s="96">
        <f ca="1" t="shared" si="8"/>
      </c>
      <c r="B237" s="70"/>
      <c r="C237" s="70"/>
      <c r="D237" s="70"/>
      <c r="E237" s="70"/>
      <c r="F237" s="70"/>
      <c r="G237" s="70"/>
      <c r="H237" s="88">
        <f ca="1" t="shared" si="9"/>
      </c>
      <c r="I237" s="88">
        <f ca="1" t="shared" si="10"/>
      </c>
      <c r="J237" s="31"/>
      <c r="K237" s="90"/>
      <c r="L237" s="90"/>
      <c r="M237" s="90"/>
      <c r="N237" s="90" t="s">
        <v>209</v>
      </c>
      <c r="O237" s="90"/>
      <c r="P237" s="90"/>
    </row>
    <row r="238" spans="1:16" ht="12.75">
      <c r="A238" s="96">
        <f ca="1" t="shared" si="8"/>
      </c>
      <c r="B238" s="70"/>
      <c r="C238" s="70"/>
      <c r="D238" s="70"/>
      <c r="E238" s="70"/>
      <c r="F238" s="70"/>
      <c r="G238" s="70"/>
      <c r="H238" s="88">
        <f ca="1" t="shared" si="9"/>
      </c>
      <c r="I238" s="88">
        <f ca="1" t="shared" si="10"/>
      </c>
      <c r="J238" s="31"/>
      <c r="K238" s="90"/>
      <c r="L238" s="90"/>
      <c r="M238" s="90"/>
      <c r="N238" s="90" t="s">
        <v>1611</v>
      </c>
      <c r="O238" s="90"/>
      <c r="P238" s="90"/>
    </row>
    <row r="239" spans="1:16" ht="12.75">
      <c r="A239" s="96">
        <f ca="1" t="shared" si="8"/>
      </c>
      <c r="B239" s="70"/>
      <c r="C239" s="70"/>
      <c r="D239" s="70"/>
      <c r="E239" s="70"/>
      <c r="F239" s="70"/>
      <c r="G239" s="70"/>
      <c r="H239" s="88">
        <f ca="1" t="shared" si="9"/>
      </c>
      <c r="I239" s="88">
        <f ca="1" t="shared" si="10"/>
      </c>
      <c r="J239" s="31"/>
      <c r="K239" s="90"/>
      <c r="L239" s="90"/>
      <c r="M239" s="90"/>
      <c r="N239" s="90" t="s">
        <v>210</v>
      </c>
      <c r="O239" s="90"/>
      <c r="P239" s="90"/>
    </row>
    <row r="240" spans="1:16" ht="12.75">
      <c r="A240" s="96">
        <f ca="1" t="shared" si="8"/>
      </c>
      <c r="B240" s="70"/>
      <c r="C240" s="70"/>
      <c r="D240" s="70"/>
      <c r="E240" s="70"/>
      <c r="F240" s="70"/>
      <c r="G240" s="70"/>
      <c r="H240" s="88">
        <f ca="1" t="shared" si="9"/>
      </c>
      <c r="I240" s="88">
        <f ca="1" t="shared" si="10"/>
      </c>
      <c r="J240" s="31"/>
      <c r="K240" s="90"/>
      <c r="L240" s="90"/>
      <c r="M240" s="90"/>
      <c r="N240" s="90" t="s">
        <v>211</v>
      </c>
      <c r="O240" s="90"/>
      <c r="P240" s="90"/>
    </row>
    <row r="241" spans="1:16" ht="12.75">
      <c r="A241" s="96">
        <f ca="1" t="shared" si="8"/>
      </c>
      <c r="B241" s="70"/>
      <c r="C241" s="70"/>
      <c r="D241" s="70"/>
      <c r="E241" s="70"/>
      <c r="F241" s="70"/>
      <c r="G241" s="70"/>
      <c r="H241" s="88">
        <f ca="1" t="shared" si="9"/>
      </c>
      <c r="I241" s="88">
        <f ca="1" t="shared" si="10"/>
      </c>
      <c r="J241" s="31"/>
      <c r="K241" s="90"/>
      <c r="L241" s="90"/>
      <c r="M241" s="90"/>
      <c r="N241" s="90" t="s">
        <v>212</v>
      </c>
      <c r="O241" s="90"/>
      <c r="P241" s="90"/>
    </row>
    <row r="242" spans="1:16" ht="12.75">
      <c r="A242" s="96">
        <f ca="1" t="shared" si="8"/>
      </c>
      <c r="B242" s="70"/>
      <c r="C242" s="70"/>
      <c r="D242" s="70"/>
      <c r="E242" s="70"/>
      <c r="F242" s="70"/>
      <c r="G242" s="70"/>
      <c r="H242" s="88">
        <f ca="1" t="shared" si="9"/>
      </c>
      <c r="I242" s="88">
        <f ca="1" t="shared" si="10"/>
      </c>
      <c r="J242" s="31"/>
      <c r="K242" s="90"/>
      <c r="L242" s="90"/>
      <c r="M242" s="90"/>
      <c r="N242" s="90" t="s">
        <v>213</v>
      </c>
      <c r="O242" s="90"/>
      <c r="P242" s="90"/>
    </row>
    <row r="243" spans="1:16" ht="12.75">
      <c r="A243" s="96">
        <f ca="1" t="shared" si="8"/>
      </c>
      <c r="B243" s="70"/>
      <c r="C243" s="70"/>
      <c r="D243" s="70"/>
      <c r="E243" s="70"/>
      <c r="F243" s="70"/>
      <c r="G243" s="70"/>
      <c r="H243" s="88">
        <f ca="1" t="shared" si="9"/>
      </c>
      <c r="I243" s="88">
        <f ca="1" t="shared" si="10"/>
      </c>
      <c r="J243" s="31"/>
      <c r="K243" s="90"/>
      <c r="L243" s="93"/>
      <c r="M243" s="93"/>
      <c r="N243" s="90" t="s">
        <v>214</v>
      </c>
      <c r="O243" s="90"/>
      <c r="P243" s="90"/>
    </row>
    <row r="244" spans="1:16" ht="12.75">
      <c r="A244" s="96">
        <f ca="1" t="shared" si="8"/>
      </c>
      <c r="B244" s="70"/>
      <c r="C244" s="70"/>
      <c r="D244" s="70"/>
      <c r="E244" s="70"/>
      <c r="F244" s="70"/>
      <c r="G244" s="70"/>
      <c r="H244" s="88">
        <f ca="1" t="shared" si="9"/>
      </c>
      <c r="I244" s="88">
        <f ca="1" t="shared" si="10"/>
      </c>
      <c r="J244" s="31"/>
      <c r="K244" s="90"/>
      <c r="L244" s="90"/>
      <c r="M244" s="90"/>
      <c r="N244" s="90" t="s">
        <v>92</v>
      </c>
      <c r="O244" s="90"/>
      <c r="P244" s="90"/>
    </row>
    <row r="245" spans="1:16" ht="12.75">
      <c r="A245" s="96">
        <f ca="1" t="shared" si="8"/>
      </c>
      <c r="B245" s="70"/>
      <c r="C245" s="70"/>
      <c r="D245" s="70"/>
      <c r="E245" s="70"/>
      <c r="F245" s="70"/>
      <c r="G245" s="70"/>
      <c r="H245" s="88">
        <f ca="1" t="shared" si="9"/>
      </c>
      <c r="I245" s="88">
        <f ca="1" t="shared" si="10"/>
      </c>
      <c r="J245" s="31"/>
      <c r="K245" s="90"/>
      <c r="L245" s="90"/>
      <c r="M245" s="90"/>
      <c r="N245" s="90" t="s">
        <v>215</v>
      </c>
      <c r="O245" s="90"/>
      <c r="P245" s="90"/>
    </row>
    <row r="246" spans="1:16" ht="12.75">
      <c r="A246" s="96">
        <f ca="1" t="shared" si="8"/>
      </c>
      <c r="B246" s="70"/>
      <c r="C246" s="70"/>
      <c r="D246" s="70"/>
      <c r="E246" s="70"/>
      <c r="F246" s="70"/>
      <c r="G246" s="70"/>
      <c r="H246" s="88">
        <f ca="1" t="shared" si="9"/>
      </c>
      <c r="I246" s="88">
        <f ca="1" t="shared" si="10"/>
      </c>
      <c r="J246" s="31"/>
      <c r="K246" s="90"/>
      <c r="L246" s="90"/>
      <c r="M246" s="90"/>
      <c r="N246" s="90" t="s">
        <v>216</v>
      </c>
      <c r="O246" s="90"/>
      <c r="P246" s="90"/>
    </row>
    <row r="247" spans="1:16" ht="12.75">
      <c r="A247" s="96">
        <f ca="1" t="shared" si="8"/>
      </c>
      <c r="B247" s="70"/>
      <c r="C247" s="70"/>
      <c r="D247" s="70"/>
      <c r="E247" s="70"/>
      <c r="F247" s="70"/>
      <c r="G247" s="70"/>
      <c r="H247" s="88">
        <f ca="1" t="shared" si="9"/>
      </c>
      <c r="I247" s="88">
        <f ca="1" t="shared" si="10"/>
      </c>
      <c r="J247" s="31"/>
      <c r="K247" s="90"/>
      <c r="L247" s="90"/>
      <c r="M247" s="90"/>
      <c r="N247" s="90" t="s">
        <v>217</v>
      </c>
      <c r="O247" s="90"/>
      <c r="P247" s="90"/>
    </row>
    <row r="248" spans="1:16" ht="12.75">
      <c r="A248" s="96">
        <f ca="1" t="shared" si="8"/>
      </c>
      <c r="B248" s="70"/>
      <c r="C248" s="70"/>
      <c r="D248" s="70"/>
      <c r="E248" s="70"/>
      <c r="F248" s="70"/>
      <c r="G248" s="70"/>
      <c r="H248" s="88">
        <f ca="1" t="shared" si="9"/>
      </c>
      <c r="I248" s="88">
        <f ca="1" t="shared" si="10"/>
      </c>
      <c r="J248" s="31"/>
      <c r="K248" s="90"/>
      <c r="L248" s="90"/>
      <c r="M248" s="90"/>
      <c r="N248" s="90" t="s">
        <v>1612</v>
      </c>
      <c r="O248" s="90"/>
      <c r="P248" s="90"/>
    </row>
    <row r="249" spans="1:16" ht="12.75">
      <c r="A249" s="96">
        <f ca="1" t="shared" si="8"/>
      </c>
      <c r="B249" s="70"/>
      <c r="C249" s="70"/>
      <c r="D249" s="70"/>
      <c r="E249" s="70"/>
      <c r="F249" s="70"/>
      <c r="G249" s="70"/>
      <c r="H249" s="88">
        <f ca="1" t="shared" si="9"/>
      </c>
      <c r="I249" s="88">
        <f ca="1" t="shared" si="10"/>
      </c>
      <c r="J249" s="31"/>
      <c r="K249" s="90"/>
      <c r="L249" s="90"/>
      <c r="M249" s="90"/>
      <c r="N249" s="90" t="s">
        <v>218</v>
      </c>
      <c r="O249" s="90"/>
      <c r="P249" s="90"/>
    </row>
    <row r="250" spans="1:16" ht="12.75">
      <c r="A250" s="96">
        <f aca="true" ca="1" t="shared" si="11" ref="A250:A313">IF(OFFSET(INDIRECT("'"&amp;OFFSET(Name_of_Data_Sheet,0,1)&amp;"'!A1"),0,ROW()-(ROW(Variable_Name)+1))=0,"",OFFSET(INDIRECT("'"&amp;OFFSET(Name_of_Data_Sheet,0,1)&amp;"'!A1"),0,ROW()-(ROW(Variable_Name)+1)))</f>
      </c>
      <c r="B250" s="70"/>
      <c r="C250" s="70"/>
      <c r="D250" s="70"/>
      <c r="E250" s="70"/>
      <c r="F250" s="70"/>
      <c r="G250" s="70"/>
      <c r="H250" s="88">
        <f aca="true" ca="1" t="shared" si="12" ref="H250:H313">IF(OFFSET(Data_Type,ROW()-ROW(Data_Type),0)="number",_xlfn.AGGREGATE(4,6,(OFFSET(INDIRECT("'"&amp;OFFSET(Name_of_Data_Sheet,0,1)&amp;"'!A1"),1,ROW()-ROW(Data_Type)-1,OFFSET(Number_of_Data_Records,0,1)))),"")</f>
      </c>
      <c r="I250" s="88">
        <f aca="true" ca="1" t="shared" si="13" ref="I250:I313">IF(OFFSET(Data_Type,ROW()-ROW(Data_Type),0)="number",_xlfn.AGGREGATE(5,6,(OFFSET(INDIRECT("'"&amp;OFFSET(Name_of_Data_Sheet,0,1)&amp;"'!A2"),1,ROW()-ROW(Data_Type)-1,OFFSET(Number_of_Data_Records,0,1)))),"")</f>
      </c>
      <c r="J250" s="31"/>
      <c r="K250" s="90"/>
      <c r="L250" s="90"/>
      <c r="M250" s="90"/>
      <c r="N250" s="90" t="s">
        <v>218</v>
      </c>
      <c r="O250" s="90"/>
      <c r="P250" s="90"/>
    </row>
    <row r="251" spans="1:16" ht="12.75">
      <c r="A251" s="96">
        <f ca="1" t="shared" si="11"/>
      </c>
      <c r="B251" s="70"/>
      <c r="C251" s="70"/>
      <c r="D251" s="70"/>
      <c r="E251" s="70"/>
      <c r="F251" s="70"/>
      <c r="G251" s="70"/>
      <c r="H251" s="88">
        <f ca="1" t="shared" si="12"/>
      </c>
      <c r="I251" s="88">
        <f ca="1" t="shared" si="13"/>
      </c>
      <c r="J251" s="31"/>
      <c r="K251" s="90"/>
      <c r="L251" s="90"/>
      <c r="M251" s="90"/>
      <c r="N251" s="90" t="s">
        <v>219</v>
      </c>
      <c r="O251" s="90"/>
      <c r="P251" s="90"/>
    </row>
    <row r="252" spans="1:16" ht="12.75">
      <c r="A252" s="96">
        <f ca="1" t="shared" si="11"/>
      </c>
      <c r="B252" s="70"/>
      <c r="C252" s="70"/>
      <c r="D252" s="70"/>
      <c r="E252" s="70"/>
      <c r="F252" s="70"/>
      <c r="G252" s="70"/>
      <c r="H252" s="88">
        <f ca="1" t="shared" si="12"/>
      </c>
      <c r="I252" s="88">
        <f ca="1" t="shared" si="13"/>
      </c>
      <c r="J252" s="31"/>
      <c r="K252" s="90"/>
      <c r="L252" s="90"/>
      <c r="M252" s="90"/>
      <c r="N252" s="90" t="s">
        <v>220</v>
      </c>
      <c r="O252" s="90"/>
      <c r="P252" s="90"/>
    </row>
    <row r="253" spans="1:16" ht="12.75">
      <c r="A253" s="96">
        <f ca="1" t="shared" si="11"/>
      </c>
      <c r="B253" s="70"/>
      <c r="C253" s="70"/>
      <c r="D253" s="70"/>
      <c r="E253" s="70"/>
      <c r="F253" s="70"/>
      <c r="G253" s="70"/>
      <c r="H253" s="88">
        <f ca="1" t="shared" si="12"/>
      </c>
      <c r="I253" s="88">
        <f ca="1" t="shared" si="13"/>
      </c>
      <c r="J253" s="31"/>
      <c r="K253" s="90"/>
      <c r="L253" s="90"/>
      <c r="M253" s="90"/>
      <c r="N253" s="90" t="s">
        <v>1614</v>
      </c>
      <c r="O253" s="90"/>
      <c r="P253" s="90"/>
    </row>
    <row r="254" spans="1:16" ht="12.75">
      <c r="A254" s="96">
        <f ca="1" t="shared" si="11"/>
      </c>
      <c r="B254" s="70"/>
      <c r="C254" s="70"/>
      <c r="D254" s="70"/>
      <c r="E254" s="70"/>
      <c r="F254" s="70"/>
      <c r="G254" s="70"/>
      <c r="H254" s="88">
        <f ca="1" t="shared" si="12"/>
      </c>
      <c r="I254" s="88">
        <f ca="1" t="shared" si="13"/>
      </c>
      <c r="J254" s="31"/>
      <c r="K254" s="90"/>
      <c r="L254" s="90"/>
      <c r="M254" s="90"/>
      <c r="N254" s="90" t="s">
        <v>1615</v>
      </c>
      <c r="O254" s="90"/>
      <c r="P254" s="90"/>
    </row>
    <row r="255" spans="1:16" ht="12.75">
      <c r="A255" s="96">
        <f ca="1" t="shared" si="11"/>
      </c>
      <c r="B255" s="70"/>
      <c r="C255" s="70"/>
      <c r="D255" s="70"/>
      <c r="E255" s="70"/>
      <c r="F255" s="70"/>
      <c r="G255" s="70"/>
      <c r="H255" s="88">
        <f ca="1" t="shared" si="12"/>
      </c>
      <c r="I255" s="88">
        <f ca="1" t="shared" si="13"/>
      </c>
      <c r="J255" s="31"/>
      <c r="K255" s="90"/>
      <c r="L255" s="90"/>
      <c r="M255" s="90"/>
      <c r="N255" s="90" t="s">
        <v>1613</v>
      </c>
      <c r="O255" s="90"/>
      <c r="P255" s="90"/>
    </row>
    <row r="256" spans="1:16" ht="12.75">
      <c r="A256" s="96">
        <f ca="1" t="shared" si="11"/>
      </c>
      <c r="B256" s="70"/>
      <c r="C256" s="70"/>
      <c r="D256" s="70"/>
      <c r="E256" s="70"/>
      <c r="F256" s="70"/>
      <c r="G256" s="70"/>
      <c r="H256" s="88">
        <f ca="1" t="shared" si="12"/>
      </c>
      <c r="I256" s="88">
        <f ca="1" t="shared" si="13"/>
      </c>
      <c r="J256" s="31"/>
      <c r="K256" s="90"/>
      <c r="L256" s="90"/>
      <c r="M256" s="90"/>
      <c r="N256" s="90" t="s">
        <v>221</v>
      </c>
      <c r="O256" s="90"/>
      <c r="P256" s="90"/>
    </row>
    <row r="257" spans="1:16" ht="12.75">
      <c r="A257" s="96">
        <f ca="1" t="shared" si="11"/>
      </c>
      <c r="B257" s="70"/>
      <c r="C257" s="70"/>
      <c r="D257" s="70"/>
      <c r="E257" s="70"/>
      <c r="F257" s="70"/>
      <c r="G257" s="70"/>
      <c r="H257" s="88">
        <f ca="1" t="shared" si="12"/>
      </c>
      <c r="I257" s="88">
        <f ca="1" t="shared" si="13"/>
      </c>
      <c r="J257" s="31"/>
      <c r="K257" s="90"/>
      <c r="L257" s="90"/>
      <c r="M257" s="90"/>
      <c r="N257" s="90" t="s">
        <v>93</v>
      </c>
      <c r="O257" s="90"/>
      <c r="P257" s="90"/>
    </row>
    <row r="258" spans="1:16" ht="12.75">
      <c r="A258" s="96">
        <f ca="1" t="shared" si="11"/>
      </c>
      <c r="B258" s="70"/>
      <c r="C258" s="70"/>
      <c r="D258" s="70"/>
      <c r="E258" s="70"/>
      <c r="F258" s="70"/>
      <c r="G258" s="70"/>
      <c r="H258" s="88">
        <f ca="1" t="shared" si="12"/>
      </c>
      <c r="I258" s="88">
        <f ca="1" t="shared" si="13"/>
      </c>
      <c r="J258" s="31"/>
      <c r="K258" s="90"/>
      <c r="L258" s="90"/>
      <c r="M258" s="90"/>
      <c r="N258" s="90" t="s">
        <v>94</v>
      </c>
      <c r="O258" s="90"/>
      <c r="P258" s="90"/>
    </row>
    <row r="259" spans="1:16" ht="12.75">
      <c r="A259" s="96">
        <f ca="1" t="shared" si="11"/>
      </c>
      <c r="B259" s="70"/>
      <c r="C259" s="70"/>
      <c r="D259" s="70"/>
      <c r="E259" s="70"/>
      <c r="F259" s="70"/>
      <c r="G259" s="70"/>
      <c r="H259" s="88">
        <f ca="1" t="shared" si="12"/>
      </c>
      <c r="I259" s="88">
        <f ca="1" t="shared" si="13"/>
      </c>
      <c r="J259" s="31"/>
      <c r="K259" s="90"/>
      <c r="L259" s="90"/>
      <c r="M259" s="90"/>
      <c r="N259" s="90" t="s">
        <v>1599</v>
      </c>
      <c r="O259" s="90"/>
      <c r="P259" s="90"/>
    </row>
    <row r="260" spans="1:16" ht="12.75">
      <c r="A260" s="96">
        <f ca="1" t="shared" si="11"/>
      </c>
      <c r="B260" s="70"/>
      <c r="C260" s="70"/>
      <c r="D260" s="70"/>
      <c r="E260" s="70"/>
      <c r="F260" s="70"/>
      <c r="G260" s="70"/>
      <c r="H260" s="88">
        <f ca="1" t="shared" si="12"/>
      </c>
      <c r="I260" s="88">
        <f ca="1" t="shared" si="13"/>
      </c>
      <c r="J260" s="31"/>
      <c r="K260" s="90"/>
      <c r="L260" s="90"/>
      <c r="M260" s="90"/>
      <c r="N260" s="90" t="s">
        <v>222</v>
      </c>
      <c r="O260" s="90"/>
      <c r="P260" s="90"/>
    </row>
    <row r="261" spans="1:16" ht="12.75">
      <c r="A261" s="96">
        <f ca="1" t="shared" si="11"/>
      </c>
      <c r="B261" s="70"/>
      <c r="C261" s="70"/>
      <c r="D261" s="70"/>
      <c r="E261" s="70"/>
      <c r="F261" s="70"/>
      <c r="G261" s="70"/>
      <c r="H261" s="88">
        <f ca="1" t="shared" si="12"/>
      </c>
      <c r="I261" s="88">
        <f ca="1" t="shared" si="13"/>
      </c>
      <c r="J261" s="31"/>
      <c r="K261" s="90"/>
      <c r="L261" s="90"/>
      <c r="M261" s="90"/>
      <c r="N261" s="90" t="s">
        <v>1598</v>
      </c>
      <c r="O261" s="90"/>
      <c r="P261" s="90"/>
    </row>
    <row r="262" spans="1:16" ht="12.75">
      <c r="A262" s="96">
        <f ca="1" t="shared" si="11"/>
      </c>
      <c r="B262" s="70"/>
      <c r="C262" s="70"/>
      <c r="D262" s="70"/>
      <c r="E262" s="70"/>
      <c r="F262" s="70"/>
      <c r="G262" s="70"/>
      <c r="H262" s="88">
        <f ca="1" t="shared" si="12"/>
      </c>
      <c r="I262" s="88">
        <f ca="1" t="shared" si="13"/>
      </c>
      <c r="J262" s="31"/>
      <c r="K262" s="90"/>
      <c r="L262" s="90"/>
      <c r="M262" s="90"/>
      <c r="N262" s="90" t="s">
        <v>223</v>
      </c>
      <c r="O262" s="90"/>
      <c r="P262" s="90"/>
    </row>
    <row r="263" spans="1:16" ht="12.75">
      <c r="A263" s="96">
        <f ca="1" t="shared" si="11"/>
      </c>
      <c r="B263" s="70"/>
      <c r="C263" s="70"/>
      <c r="D263" s="70"/>
      <c r="E263" s="70"/>
      <c r="F263" s="70"/>
      <c r="G263" s="70"/>
      <c r="H263" s="88">
        <f ca="1" t="shared" si="12"/>
      </c>
      <c r="I263" s="88">
        <f ca="1" t="shared" si="13"/>
      </c>
      <c r="J263" s="31"/>
      <c r="K263" s="90"/>
      <c r="L263" s="90"/>
      <c r="M263" s="90"/>
      <c r="N263" s="90" t="s">
        <v>1345</v>
      </c>
      <c r="O263" s="90"/>
      <c r="P263" s="90"/>
    </row>
    <row r="264" spans="1:16" ht="12.75">
      <c r="A264" s="96">
        <f ca="1" t="shared" si="11"/>
      </c>
      <c r="B264" s="70"/>
      <c r="C264" s="70"/>
      <c r="D264" s="70"/>
      <c r="E264" s="70"/>
      <c r="F264" s="70"/>
      <c r="G264" s="70"/>
      <c r="H264" s="88">
        <f ca="1" t="shared" si="12"/>
      </c>
      <c r="I264" s="88">
        <f ca="1" t="shared" si="13"/>
      </c>
      <c r="J264" s="31"/>
      <c r="K264" s="90"/>
      <c r="L264" s="90"/>
      <c r="M264" s="90"/>
      <c r="N264" s="90" t="s">
        <v>224</v>
      </c>
      <c r="O264" s="90"/>
      <c r="P264" s="90"/>
    </row>
    <row r="265" spans="1:16" ht="12.75">
      <c r="A265" s="96">
        <f ca="1" t="shared" si="11"/>
      </c>
      <c r="B265" s="70"/>
      <c r="C265" s="70"/>
      <c r="D265" s="70"/>
      <c r="E265" s="70"/>
      <c r="F265" s="70"/>
      <c r="G265" s="70"/>
      <c r="H265" s="88">
        <f ca="1" t="shared" si="12"/>
      </c>
      <c r="I265" s="88">
        <f ca="1" t="shared" si="13"/>
      </c>
      <c r="J265" s="31"/>
      <c r="K265" s="90"/>
      <c r="L265" s="90"/>
      <c r="M265" s="90"/>
      <c r="N265" s="90" t="s">
        <v>1616</v>
      </c>
      <c r="O265" s="90"/>
      <c r="P265" s="90"/>
    </row>
    <row r="266" spans="1:16" ht="12.75">
      <c r="A266" s="96">
        <f ca="1" t="shared" si="11"/>
      </c>
      <c r="B266" s="70"/>
      <c r="C266" s="70"/>
      <c r="D266" s="70"/>
      <c r="E266" s="70"/>
      <c r="F266" s="70"/>
      <c r="G266" s="70"/>
      <c r="H266" s="88">
        <f ca="1" t="shared" si="12"/>
      </c>
      <c r="I266" s="88">
        <f ca="1" t="shared" si="13"/>
      </c>
      <c r="J266" s="31"/>
      <c r="K266" s="90"/>
      <c r="L266" s="90"/>
      <c r="M266" s="90"/>
      <c r="N266" s="90" t="s">
        <v>225</v>
      </c>
      <c r="O266" s="90"/>
      <c r="P266" s="90"/>
    </row>
    <row r="267" spans="1:16" ht="12.75">
      <c r="A267" s="96">
        <f ca="1" t="shared" si="11"/>
      </c>
      <c r="B267" s="70"/>
      <c r="C267" s="70"/>
      <c r="D267" s="70"/>
      <c r="E267" s="70"/>
      <c r="F267" s="70"/>
      <c r="G267" s="70"/>
      <c r="H267" s="88">
        <f ca="1" t="shared" si="12"/>
      </c>
      <c r="I267" s="88">
        <f ca="1" t="shared" si="13"/>
      </c>
      <c r="J267" s="31"/>
      <c r="K267" s="90"/>
      <c r="L267" s="90"/>
      <c r="M267" s="90"/>
      <c r="N267" s="90" t="s">
        <v>226</v>
      </c>
      <c r="O267" s="90"/>
      <c r="P267" s="90"/>
    </row>
    <row r="268" spans="1:16" ht="12.75">
      <c r="A268" s="96">
        <f ca="1" t="shared" si="11"/>
      </c>
      <c r="B268" s="70"/>
      <c r="C268" s="70"/>
      <c r="D268" s="70"/>
      <c r="E268" s="70"/>
      <c r="F268" s="70"/>
      <c r="G268" s="70"/>
      <c r="H268" s="88">
        <f ca="1" t="shared" si="12"/>
      </c>
      <c r="I268" s="88">
        <f ca="1" t="shared" si="13"/>
      </c>
      <c r="J268" s="31"/>
      <c r="K268" s="90"/>
      <c r="L268" s="90"/>
      <c r="M268" s="90"/>
      <c r="N268" s="90" t="s">
        <v>1642</v>
      </c>
      <c r="O268" s="90"/>
      <c r="P268" s="90"/>
    </row>
    <row r="269" spans="1:16" ht="12.75">
      <c r="A269" s="96">
        <f ca="1" t="shared" si="11"/>
      </c>
      <c r="B269" s="70"/>
      <c r="C269" s="70"/>
      <c r="D269" s="70"/>
      <c r="E269" s="70"/>
      <c r="F269" s="70"/>
      <c r="G269" s="70"/>
      <c r="H269" s="88">
        <f ca="1" t="shared" si="12"/>
      </c>
      <c r="I269" s="88">
        <f ca="1" t="shared" si="13"/>
      </c>
      <c r="J269" s="31"/>
      <c r="K269" s="90"/>
      <c r="L269" s="90"/>
      <c r="M269" s="90"/>
      <c r="N269" s="90" t="s">
        <v>1600</v>
      </c>
      <c r="O269" s="90"/>
      <c r="P269" s="90"/>
    </row>
    <row r="270" spans="1:16" ht="12.75">
      <c r="A270" s="96">
        <f ca="1" t="shared" si="11"/>
      </c>
      <c r="B270" s="70"/>
      <c r="C270" s="70"/>
      <c r="D270" s="70"/>
      <c r="E270" s="70"/>
      <c r="F270" s="70"/>
      <c r="G270" s="70"/>
      <c r="H270" s="88">
        <f ca="1" t="shared" si="12"/>
      </c>
      <c r="I270" s="88">
        <f ca="1" t="shared" si="13"/>
      </c>
      <c r="J270" s="31"/>
      <c r="K270" s="90"/>
      <c r="L270" s="90"/>
      <c r="M270" s="90"/>
      <c r="N270" s="90" t="s">
        <v>228</v>
      </c>
      <c r="O270" s="90"/>
      <c r="P270" s="90"/>
    </row>
    <row r="271" spans="1:16" ht="12.75">
      <c r="A271" s="96">
        <f ca="1" t="shared" si="11"/>
      </c>
      <c r="B271" s="70"/>
      <c r="C271" s="70"/>
      <c r="D271" s="70"/>
      <c r="E271" s="70"/>
      <c r="F271" s="70"/>
      <c r="G271" s="70"/>
      <c r="H271" s="88">
        <f ca="1" t="shared" si="12"/>
      </c>
      <c r="I271" s="88">
        <f ca="1" t="shared" si="13"/>
      </c>
      <c r="J271" s="31"/>
      <c r="K271" s="90"/>
      <c r="L271" s="90"/>
      <c r="M271" s="90"/>
      <c r="N271" s="90" t="s">
        <v>227</v>
      </c>
      <c r="O271" s="90"/>
      <c r="P271" s="90"/>
    </row>
    <row r="272" spans="1:16" ht="12.75">
      <c r="A272" s="96">
        <f ca="1" t="shared" si="11"/>
      </c>
      <c r="B272" s="70"/>
      <c r="C272" s="70"/>
      <c r="D272" s="70"/>
      <c r="E272" s="70"/>
      <c r="F272" s="70"/>
      <c r="G272" s="70"/>
      <c r="H272" s="88">
        <f ca="1" t="shared" si="12"/>
      </c>
      <c r="I272" s="88">
        <f ca="1" t="shared" si="13"/>
      </c>
      <c r="J272" s="31"/>
      <c r="K272" s="90"/>
      <c r="L272" s="90"/>
      <c r="M272" s="90"/>
      <c r="N272" s="90" t="s">
        <v>1601</v>
      </c>
      <c r="O272" s="90"/>
      <c r="P272" s="90"/>
    </row>
    <row r="273" spans="1:16" ht="12.75">
      <c r="A273" s="96">
        <f ca="1" t="shared" si="11"/>
      </c>
      <c r="B273" s="70"/>
      <c r="C273" s="70"/>
      <c r="D273" s="70"/>
      <c r="E273" s="70"/>
      <c r="F273" s="70"/>
      <c r="G273" s="70"/>
      <c r="H273" s="88">
        <f ca="1" t="shared" si="12"/>
      </c>
      <c r="I273" s="88">
        <f ca="1" t="shared" si="13"/>
      </c>
      <c r="J273" s="31"/>
      <c r="K273" s="90"/>
      <c r="L273" s="90"/>
      <c r="M273" s="90"/>
      <c r="N273" s="90" t="s">
        <v>1602</v>
      </c>
      <c r="O273" s="90"/>
      <c r="P273" s="90"/>
    </row>
    <row r="274" spans="1:16" ht="12.75">
      <c r="A274" s="96">
        <f ca="1" t="shared" si="11"/>
      </c>
      <c r="B274" s="70"/>
      <c r="C274" s="70"/>
      <c r="D274" s="70"/>
      <c r="E274" s="70"/>
      <c r="F274" s="70"/>
      <c r="G274" s="70"/>
      <c r="H274" s="88">
        <f ca="1" t="shared" si="12"/>
      </c>
      <c r="I274" s="88">
        <f ca="1" t="shared" si="13"/>
      </c>
      <c r="J274" s="31"/>
      <c r="K274" s="90"/>
      <c r="L274" s="90"/>
      <c r="M274" s="90"/>
      <c r="N274" s="90" t="s">
        <v>229</v>
      </c>
      <c r="O274" s="90"/>
      <c r="P274" s="90"/>
    </row>
    <row r="275" spans="1:16" ht="12.75">
      <c r="A275" s="96">
        <f ca="1" t="shared" si="11"/>
      </c>
      <c r="B275" s="70"/>
      <c r="C275" s="70"/>
      <c r="D275" s="70"/>
      <c r="E275" s="70"/>
      <c r="F275" s="70"/>
      <c r="G275" s="70"/>
      <c r="H275" s="88">
        <f ca="1" t="shared" si="12"/>
      </c>
      <c r="I275" s="88">
        <f ca="1" t="shared" si="13"/>
      </c>
      <c r="J275" s="31"/>
      <c r="K275" s="90"/>
      <c r="L275" s="90"/>
      <c r="M275" s="90"/>
      <c r="N275" s="90" t="s">
        <v>95</v>
      </c>
      <c r="O275" s="90"/>
      <c r="P275" s="90"/>
    </row>
    <row r="276" spans="1:16" ht="12.75">
      <c r="A276" s="96">
        <f ca="1" t="shared" si="11"/>
      </c>
      <c r="B276" s="70"/>
      <c r="C276" s="70"/>
      <c r="D276" s="70"/>
      <c r="E276" s="70"/>
      <c r="F276" s="70"/>
      <c r="G276" s="70"/>
      <c r="H276" s="88">
        <f ca="1" t="shared" si="12"/>
      </c>
      <c r="I276" s="88">
        <f ca="1" t="shared" si="13"/>
      </c>
      <c r="J276" s="31"/>
      <c r="K276" s="90"/>
      <c r="L276" s="90"/>
      <c r="M276" s="90"/>
      <c r="N276" s="90" t="s">
        <v>96</v>
      </c>
      <c r="O276" s="90"/>
      <c r="P276" s="90"/>
    </row>
    <row r="277" spans="1:16" ht="12.75">
      <c r="A277" s="96">
        <f ca="1" t="shared" si="11"/>
      </c>
      <c r="B277" s="70"/>
      <c r="C277" s="70"/>
      <c r="D277" s="70"/>
      <c r="E277" s="70"/>
      <c r="F277" s="70"/>
      <c r="G277" s="70"/>
      <c r="H277" s="88">
        <f ca="1" t="shared" si="12"/>
      </c>
      <c r="I277" s="88">
        <f ca="1" t="shared" si="13"/>
      </c>
      <c r="J277" s="31"/>
      <c r="K277" s="90"/>
      <c r="L277" s="90"/>
      <c r="M277" s="90"/>
      <c r="N277" s="90" t="s">
        <v>230</v>
      </c>
      <c r="O277" s="90"/>
      <c r="P277" s="90"/>
    </row>
    <row r="278" spans="1:16" ht="12.75">
      <c r="A278" s="96">
        <f ca="1" t="shared" si="11"/>
      </c>
      <c r="B278" s="70"/>
      <c r="C278" s="70"/>
      <c r="D278" s="70"/>
      <c r="E278" s="70"/>
      <c r="F278" s="70"/>
      <c r="G278" s="70"/>
      <c r="H278" s="88">
        <f ca="1" t="shared" si="12"/>
      </c>
      <c r="I278" s="88">
        <f ca="1" t="shared" si="13"/>
      </c>
      <c r="J278" s="31"/>
      <c r="K278" s="90"/>
      <c r="L278" s="90"/>
      <c r="M278" s="90"/>
      <c r="N278" s="90" t="s">
        <v>1643</v>
      </c>
      <c r="O278" s="90"/>
      <c r="P278" s="90"/>
    </row>
    <row r="279" spans="1:16" ht="12.75">
      <c r="A279" s="96">
        <f ca="1" t="shared" si="11"/>
      </c>
      <c r="B279" s="70"/>
      <c r="C279" s="70"/>
      <c r="D279" s="70"/>
      <c r="E279" s="70"/>
      <c r="F279" s="70"/>
      <c r="G279" s="70"/>
      <c r="H279" s="88">
        <f ca="1" t="shared" si="12"/>
      </c>
      <c r="I279" s="88">
        <f ca="1" t="shared" si="13"/>
      </c>
      <c r="J279" s="31"/>
      <c r="K279" s="90"/>
      <c r="L279" s="90"/>
      <c r="M279" s="90"/>
      <c r="N279" s="90" t="s">
        <v>97</v>
      </c>
      <c r="O279" s="90"/>
      <c r="P279" s="90"/>
    </row>
    <row r="280" spans="1:16" ht="12.75">
      <c r="A280" s="96">
        <f ca="1" t="shared" si="11"/>
      </c>
      <c r="B280" s="70"/>
      <c r="C280" s="70"/>
      <c r="D280" s="70"/>
      <c r="E280" s="70"/>
      <c r="F280" s="70"/>
      <c r="G280" s="70"/>
      <c r="H280" s="88">
        <f ca="1" t="shared" si="12"/>
      </c>
      <c r="I280" s="88">
        <f ca="1" t="shared" si="13"/>
      </c>
      <c r="J280" s="31"/>
      <c r="K280" s="90"/>
      <c r="L280" s="90"/>
      <c r="M280" s="90"/>
      <c r="N280" s="90" t="s">
        <v>231</v>
      </c>
      <c r="O280" s="90"/>
      <c r="P280" s="90"/>
    </row>
    <row r="281" spans="1:16" ht="12.75">
      <c r="A281" s="96">
        <f ca="1" t="shared" si="11"/>
      </c>
      <c r="B281" s="70"/>
      <c r="C281" s="70"/>
      <c r="D281" s="70"/>
      <c r="E281" s="70"/>
      <c r="F281" s="70"/>
      <c r="G281" s="70"/>
      <c r="H281" s="88">
        <f ca="1" t="shared" si="12"/>
      </c>
      <c r="I281" s="88">
        <f ca="1" t="shared" si="13"/>
      </c>
      <c r="J281" s="31"/>
      <c r="K281" s="90"/>
      <c r="L281" s="90"/>
      <c r="M281" s="90"/>
      <c r="N281" s="90" t="s">
        <v>98</v>
      </c>
      <c r="O281" s="90"/>
      <c r="P281" s="90"/>
    </row>
    <row r="282" spans="1:16" ht="12.75">
      <c r="A282" s="96">
        <f ca="1" t="shared" si="11"/>
      </c>
      <c r="B282" s="70"/>
      <c r="C282" s="70"/>
      <c r="D282" s="70"/>
      <c r="E282" s="70"/>
      <c r="F282" s="70"/>
      <c r="G282" s="70"/>
      <c r="H282" s="88">
        <f ca="1" t="shared" si="12"/>
      </c>
      <c r="I282" s="88">
        <f ca="1" t="shared" si="13"/>
      </c>
      <c r="J282" s="31"/>
      <c r="K282" s="90"/>
      <c r="L282" s="90"/>
      <c r="M282" s="90"/>
      <c r="N282" s="90" t="s">
        <v>1603</v>
      </c>
      <c r="O282" s="90"/>
      <c r="P282" s="90"/>
    </row>
    <row r="283" spans="1:16" ht="12.75">
      <c r="A283" s="96">
        <f ca="1" t="shared" si="11"/>
      </c>
      <c r="B283" s="70"/>
      <c r="C283" s="70"/>
      <c r="D283" s="70"/>
      <c r="E283" s="70"/>
      <c r="F283" s="70"/>
      <c r="G283" s="70"/>
      <c r="H283" s="88">
        <f ca="1" t="shared" si="12"/>
      </c>
      <c r="I283" s="88">
        <f ca="1" t="shared" si="13"/>
      </c>
      <c r="J283" s="31"/>
      <c r="K283" s="90"/>
      <c r="L283" s="90"/>
      <c r="M283" s="90"/>
      <c r="N283" s="90" t="s">
        <v>232</v>
      </c>
      <c r="O283" s="90"/>
      <c r="P283" s="90"/>
    </row>
    <row r="284" spans="1:16" ht="12.75">
      <c r="A284" s="96">
        <f ca="1" t="shared" si="11"/>
      </c>
      <c r="B284" s="70"/>
      <c r="C284" s="70"/>
      <c r="D284" s="70"/>
      <c r="E284" s="70"/>
      <c r="F284" s="70"/>
      <c r="G284" s="70"/>
      <c r="H284" s="88">
        <f ca="1" t="shared" si="12"/>
      </c>
      <c r="I284" s="88">
        <f ca="1" t="shared" si="13"/>
      </c>
      <c r="J284" s="31"/>
      <c r="K284" s="90"/>
      <c r="L284" s="90"/>
      <c r="M284" s="90"/>
      <c r="N284" s="90" t="s">
        <v>233</v>
      </c>
      <c r="O284" s="90"/>
      <c r="P284" s="90"/>
    </row>
    <row r="285" spans="1:16" ht="12.75">
      <c r="A285" s="96">
        <f ca="1" t="shared" si="11"/>
      </c>
      <c r="B285" s="70"/>
      <c r="C285" s="70"/>
      <c r="D285" s="70"/>
      <c r="E285" s="70"/>
      <c r="F285" s="70"/>
      <c r="G285" s="70"/>
      <c r="H285" s="88">
        <f ca="1" t="shared" si="12"/>
      </c>
      <c r="I285" s="88">
        <f ca="1" t="shared" si="13"/>
      </c>
      <c r="J285" s="31"/>
      <c r="K285" s="90"/>
      <c r="L285" s="90"/>
      <c r="M285" s="90"/>
      <c r="N285" s="90" t="s">
        <v>234</v>
      </c>
      <c r="O285" s="90"/>
      <c r="P285" s="90"/>
    </row>
    <row r="286" spans="1:16" ht="12.75">
      <c r="A286" s="96">
        <f ca="1" t="shared" si="11"/>
      </c>
      <c r="B286" s="70"/>
      <c r="C286" s="70"/>
      <c r="D286" s="70"/>
      <c r="E286" s="70"/>
      <c r="F286" s="70"/>
      <c r="G286" s="70"/>
      <c r="H286" s="88">
        <f ca="1" t="shared" si="12"/>
      </c>
      <c r="I286" s="88">
        <f ca="1" t="shared" si="13"/>
      </c>
      <c r="J286" s="31"/>
      <c r="K286" s="90"/>
      <c r="L286" s="90"/>
      <c r="M286" s="90"/>
      <c r="N286" s="90" t="s">
        <v>235</v>
      </c>
      <c r="O286" s="90"/>
      <c r="P286" s="90"/>
    </row>
    <row r="287" spans="1:16" ht="12.75">
      <c r="A287" s="96">
        <f ca="1" t="shared" si="11"/>
      </c>
      <c r="B287" s="70"/>
      <c r="C287" s="70"/>
      <c r="D287" s="70"/>
      <c r="E287" s="70"/>
      <c r="F287" s="70"/>
      <c r="G287" s="70"/>
      <c r="H287" s="88">
        <f ca="1" t="shared" si="12"/>
      </c>
      <c r="I287" s="88">
        <f ca="1" t="shared" si="13"/>
      </c>
      <c r="J287" s="31"/>
      <c r="K287" s="90"/>
      <c r="L287" s="90"/>
      <c r="M287" s="90"/>
      <c r="N287" s="90" t="s">
        <v>236</v>
      </c>
      <c r="O287" s="90"/>
      <c r="P287" s="90"/>
    </row>
    <row r="288" spans="1:16" ht="12.75">
      <c r="A288" s="96">
        <f ca="1" t="shared" si="11"/>
      </c>
      <c r="B288" s="70"/>
      <c r="C288" s="70"/>
      <c r="D288" s="70"/>
      <c r="E288" s="70"/>
      <c r="F288" s="70"/>
      <c r="G288" s="70"/>
      <c r="H288" s="88">
        <f ca="1" t="shared" si="12"/>
      </c>
      <c r="I288" s="88">
        <f ca="1" t="shared" si="13"/>
      </c>
      <c r="J288" s="31"/>
      <c r="K288" s="90"/>
      <c r="L288" s="90"/>
      <c r="M288" s="90"/>
      <c r="N288" s="90" t="s">
        <v>237</v>
      </c>
      <c r="O288" s="90"/>
      <c r="P288" s="90"/>
    </row>
    <row r="289" spans="1:16" ht="12.75">
      <c r="A289" s="96">
        <f ca="1" t="shared" si="11"/>
      </c>
      <c r="B289" s="70"/>
      <c r="C289" s="70"/>
      <c r="D289" s="70"/>
      <c r="E289" s="70"/>
      <c r="F289" s="70"/>
      <c r="G289" s="70"/>
      <c r="H289" s="88">
        <f ca="1" t="shared" si="12"/>
      </c>
      <c r="I289" s="88">
        <f ca="1" t="shared" si="13"/>
      </c>
      <c r="J289" s="31"/>
      <c r="K289" s="90"/>
      <c r="L289" s="90"/>
      <c r="M289" s="90"/>
      <c r="N289" s="90" t="s">
        <v>238</v>
      </c>
      <c r="O289" s="90"/>
      <c r="P289" s="90"/>
    </row>
    <row r="290" spans="1:16" ht="12.75">
      <c r="A290" s="96">
        <f ca="1" t="shared" si="11"/>
      </c>
      <c r="B290" s="70"/>
      <c r="C290" s="70"/>
      <c r="D290" s="70"/>
      <c r="E290" s="70"/>
      <c r="F290" s="70"/>
      <c r="G290" s="70"/>
      <c r="H290" s="88">
        <f ca="1" t="shared" si="12"/>
      </c>
      <c r="I290" s="88">
        <f ca="1" t="shared" si="13"/>
      </c>
      <c r="J290" s="31"/>
      <c r="K290" s="90"/>
      <c r="L290" s="90"/>
      <c r="M290" s="90"/>
      <c r="N290" s="90" t="s">
        <v>239</v>
      </c>
      <c r="O290" s="90"/>
      <c r="P290" s="90"/>
    </row>
    <row r="291" spans="1:16" ht="12.75">
      <c r="A291" s="96">
        <f ca="1" t="shared" si="11"/>
      </c>
      <c r="B291" s="70"/>
      <c r="C291" s="70"/>
      <c r="D291" s="70"/>
      <c r="E291" s="70"/>
      <c r="F291" s="70"/>
      <c r="G291" s="70"/>
      <c r="H291" s="88">
        <f ca="1" t="shared" si="12"/>
      </c>
      <c r="I291" s="88">
        <f ca="1" t="shared" si="13"/>
      </c>
      <c r="J291" s="31"/>
      <c r="K291" s="90"/>
      <c r="L291" s="90"/>
      <c r="M291" s="90"/>
      <c r="N291" s="90" t="s">
        <v>240</v>
      </c>
      <c r="O291" s="90"/>
      <c r="P291" s="90"/>
    </row>
    <row r="292" spans="1:16" ht="12.75">
      <c r="A292" s="96">
        <f ca="1" t="shared" si="11"/>
      </c>
      <c r="B292" s="70"/>
      <c r="C292" s="70"/>
      <c r="D292" s="70"/>
      <c r="E292" s="70"/>
      <c r="F292" s="70"/>
      <c r="G292" s="70"/>
      <c r="H292" s="88">
        <f ca="1" t="shared" si="12"/>
      </c>
      <c r="I292" s="88">
        <f ca="1" t="shared" si="13"/>
      </c>
      <c r="J292" s="31"/>
      <c r="K292" s="90"/>
      <c r="L292" s="90"/>
      <c r="M292" s="90"/>
      <c r="N292" s="90" t="s">
        <v>99</v>
      </c>
      <c r="O292" s="90"/>
      <c r="P292" s="90"/>
    </row>
    <row r="293" spans="1:16" ht="12.75">
      <c r="A293" s="96">
        <f ca="1" t="shared" si="11"/>
      </c>
      <c r="B293" s="70"/>
      <c r="C293" s="70"/>
      <c r="D293" s="70"/>
      <c r="E293" s="70"/>
      <c r="F293" s="70"/>
      <c r="G293" s="70"/>
      <c r="H293" s="88">
        <f ca="1" t="shared" si="12"/>
      </c>
      <c r="I293" s="88">
        <f ca="1" t="shared" si="13"/>
      </c>
      <c r="J293" s="31"/>
      <c r="K293" s="90"/>
      <c r="L293" s="90"/>
      <c r="M293" s="90"/>
      <c r="N293" s="90" t="s">
        <v>100</v>
      </c>
      <c r="O293" s="90"/>
      <c r="P293" s="90"/>
    </row>
    <row r="294" spans="1:16" ht="12.75">
      <c r="A294" s="96">
        <f ca="1" t="shared" si="11"/>
      </c>
      <c r="B294" s="70"/>
      <c r="C294" s="70"/>
      <c r="D294" s="70"/>
      <c r="E294" s="70"/>
      <c r="F294" s="70"/>
      <c r="G294" s="70"/>
      <c r="H294" s="88">
        <f ca="1" t="shared" si="12"/>
      </c>
      <c r="I294" s="88">
        <f ca="1" t="shared" si="13"/>
      </c>
      <c r="J294" s="31"/>
      <c r="K294" s="90"/>
      <c r="L294" s="90"/>
      <c r="M294" s="90"/>
      <c r="N294" s="90" t="s">
        <v>101</v>
      </c>
      <c r="O294" s="90"/>
      <c r="P294" s="90"/>
    </row>
    <row r="295" spans="1:16" ht="12.75">
      <c r="A295" s="96">
        <f ca="1" t="shared" si="11"/>
      </c>
      <c r="B295" s="70"/>
      <c r="C295" s="70"/>
      <c r="D295" s="70"/>
      <c r="E295" s="70"/>
      <c r="F295" s="70"/>
      <c r="G295" s="70"/>
      <c r="H295" s="88">
        <f ca="1" t="shared" si="12"/>
      </c>
      <c r="I295" s="88">
        <f ca="1" t="shared" si="13"/>
      </c>
      <c r="J295" s="31"/>
      <c r="K295" s="90"/>
      <c r="L295" s="90"/>
      <c r="M295" s="90"/>
      <c r="N295" s="90" t="s">
        <v>102</v>
      </c>
      <c r="O295" s="90"/>
      <c r="P295" s="90"/>
    </row>
    <row r="296" spans="1:16" ht="12.75">
      <c r="A296" s="96">
        <f ca="1" t="shared" si="11"/>
      </c>
      <c r="B296" s="70"/>
      <c r="C296" s="70"/>
      <c r="D296" s="70"/>
      <c r="E296" s="70"/>
      <c r="F296" s="70"/>
      <c r="G296" s="70"/>
      <c r="H296" s="88">
        <f ca="1" t="shared" si="12"/>
      </c>
      <c r="I296" s="88">
        <f ca="1" t="shared" si="13"/>
      </c>
      <c r="J296" s="31"/>
      <c r="K296" s="90"/>
      <c r="L296" s="90"/>
      <c r="M296" s="90"/>
      <c r="N296" s="90" t="s">
        <v>1644</v>
      </c>
      <c r="O296" s="90"/>
      <c r="P296" s="90"/>
    </row>
    <row r="297" spans="1:16" ht="12.75">
      <c r="A297" s="96">
        <f ca="1" t="shared" si="11"/>
      </c>
      <c r="B297" s="70"/>
      <c r="C297" s="70"/>
      <c r="D297" s="70"/>
      <c r="E297" s="70"/>
      <c r="F297" s="70"/>
      <c r="G297" s="70"/>
      <c r="H297" s="88">
        <f ca="1" t="shared" si="12"/>
      </c>
      <c r="I297" s="88">
        <f ca="1" t="shared" si="13"/>
      </c>
      <c r="J297" s="31"/>
      <c r="K297" s="90"/>
      <c r="L297" s="90"/>
      <c r="M297" s="90"/>
      <c r="N297" s="90" t="s">
        <v>1617</v>
      </c>
      <c r="O297" s="90"/>
      <c r="P297" s="90"/>
    </row>
    <row r="298" spans="1:16" ht="12.75">
      <c r="A298" s="96">
        <f ca="1" t="shared" si="11"/>
      </c>
      <c r="B298" s="70"/>
      <c r="C298" s="70"/>
      <c r="D298" s="70"/>
      <c r="E298" s="70"/>
      <c r="F298" s="70"/>
      <c r="G298" s="70"/>
      <c r="H298" s="88">
        <f ca="1" t="shared" si="12"/>
      </c>
      <c r="I298" s="88">
        <f ca="1" t="shared" si="13"/>
      </c>
      <c r="J298" s="31"/>
      <c r="K298" s="90"/>
      <c r="L298" s="90"/>
      <c r="M298" s="90"/>
      <c r="N298" s="90" t="s">
        <v>241</v>
      </c>
      <c r="O298" s="90"/>
      <c r="P298" s="90"/>
    </row>
    <row r="299" spans="1:16" ht="12.75">
      <c r="A299" s="96">
        <f ca="1" t="shared" si="11"/>
      </c>
      <c r="B299" s="70"/>
      <c r="C299" s="70"/>
      <c r="D299" s="70"/>
      <c r="E299" s="70"/>
      <c r="F299" s="70"/>
      <c r="G299" s="70"/>
      <c r="H299" s="88">
        <f ca="1" t="shared" si="12"/>
      </c>
      <c r="I299" s="88">
        <f ca="1" t="shared" si="13"/>
      </c>
      <c r="J299" s="31"/>
      <c r="K299" s="90"/>
      <c r="L299" s="90"/>
      <c r="M299" s="90"/>
      <c r="N299" s="90" t="s">
        <v>242</v>
      </c>
      <c r="O299" s="90"/>
      <c r="P299" s="90"/>
    </row>
    <row r="300" spans="1:16" ht="12.75">
      <c r="A300" s="96">
        <f ca="1" t="shared" si="11"/>
      </c>
      <c r="B300" s="70"/>
      <c r="C300" s="70"/>
      <c r="D300" s="70"/>
      <c r="E300" s="70"/>
      <c r="F300" s="70"/>
      <c r="G300" s="70"/>
      <c r="H300" s="88">
        <f ca="1" t="shared" si="12"/>
      </c>
      <c r="I300" s="88">
        <f ca="1" t="shared" si="13"/>
      </c>
      <c r="J300" s="31"/>
      <c r="K300" s="90"/>
      <c r="L300" s="90"/>
      <c r="M300" s="90"/>
      <c r="N300" s="90" t="s">
        <v>243</v>
      </c>
      <c r="O300" s="90"/>
      <c r="P300" s="90"/>
    </row>
    <row r="301" spans="1:16" ht="12.75">
      <c r="A301" s="96">
        <f ca="1" t="shared" si="11"/>
      </c>
      <c r="B301" s="70"/>
      <c r="C301" s="70"/>
      <c r="D301" s="70"/>
      <c r="E301" s="70"/>
      <c r="F301" s="70"/>
      <c r="G301" s="70"/>
      <c r="H301" s="88">
        <f ca="1" t="shared" si="12"/>
      </c>
      <c r="I301" s="88">
        <f ca="1" t="shared" si="13"/>
      </c>
      <c r="J301" s="31"/>
      <c r="K301" s="90"/>
      <c r="L301" s="90"/>
      <c r="M301" s="90"/>
      <c r="N301" s="90" t="s">
        <v>244</v>
      </c>
      <c r="O301" s="90"/>
      <c r="P301" s="90"/>
    </row>
    <row r="302" spans="1:16" ht="12.75">
      <c r="A302" s="96">
        <f ca="1" t="shared" si="11"/>
      </c>
      <c r="B302" s="70"/>
      <c r="C302" s="70"/>
      <c r="D302" s="70"/>
      <c r="E302" s="70"/>
      <c r="F302" s="70"/>
      <c r="G302" s="70"/>
      <c r="H302" s="88">
        <f ca="1" t="shared" si="12"/>
      </c>
      <c r="I302" s="88">
        <f ca="1" t="shared" si="13"/>
      </c>
      <c r="J302" s="31"/>
      <c r="K302" s="90"/>
      <c r="L302" s="90"/>
      <c r="M302" s="90"/>
      <c r="N302" s="90" t="s">
        <v>245</v>
      </c>
      <c r="O302" s="90"/>
      <c r="P302" s="90"/>
    </row>
    <row r="303" spans="1:16" ht="12.75">
      <c r="A303" s="96">
        <f ca="1" t="shared" si="11"/>
      </c>
      <c r="B303" s="70"/>
      <c r="C303" s="70"/>
      <c r="D303" s="70"/>
      <c r="E303" s="70"/>
      <c r="F303" s="70"/>
      <c r="G303" s="70"/>
      <c r="H303" s="88">
        <f ca="1" t="shared" si="12"/>
      </c>
      <c r="I303" s="88">
        <f ca="1" t="shared" si="13"/>
      </c>
      <c r="J303" s="31"/>
      <c r="K303" s="90"/>
      <c r="L303" s="90"/>
      <c r="M303" s="90"/>
      <c r="N303" s="90" t="s">
        <v>1346</v>
      </c>
      <c r="O303" s="90"/>
      <c r="P303" s="90"/>
    </row>
    <row r="304" spans="1:16" ht="12.75">
      <c r="A304" s="96">
        <f ca="1" t="shared" si="11"/>
      </c>
      <c r="B304" s="70"/>
      <c r="C304" s="70"/>
      <c r="D304" s="70"/>
      <c r="E304" s="70"/>
      <c r="F304" s="70"/>
      <c r="G304" s="70"/>
      <c r="H304" s="88">
        <f ca="1" t="shared" si="12"/>
      </c>
      <c r="I304" s="88">
        <f ca="1" t="shared" si="13"/>
      </c>
      <c r="J304" s="31"/>
      <c r="K304" s="90"/>
      <c r="L304" s="90"/>
      <c r="M304" s="90"/>
      <c r="N304" s="90" t="s">
        <v>246</v>
      </c>
      <c r="O304" s="90"/>
      <c r="P304" s="90"/>
    </row>
    <row r="305" spans="1:16" ht="12.75">
      <c r="A305" s="96">
        <f ca="1" t="shared" si="11"/>
      </c>
      <c r="B305" s="70"/>
      <c r="C305" s="70"/>
      <c r="D305" s="70"/>
      <c r="E305" s="70"/>
      <c r="F305" s="70"/>
      <c r="G305" s="70"/>
      <c r="H305" s="88">
        <f ca="1" t="shared" si="12"/>
      </c>
      <c r="I305" s="88">
        <f ca="1" t="shared" si="13"/>
      </c>
      <c r="J305" s="31"/>
      <c r="K305" s="90"/>
      <c r="L305" s="90"/>
      <c r="M305" s="90"/>
      <c r="N305" s="90" t="s">
        <v>1618</v>
      </c>
      <c r="O305" s="90"/>
      <c r="P305" s="90"/>
    </row>
    <row r="306" spans="1:16" ht="12.75">
      <c r="A306" s="96">
        <f ca="1" t="shared" si="11"/>
      </c>
      <c r="B306" s="70"/>
      <c r="C306" s="70"/>
      <c r="D306" s="70"/>
      <c r="E306" s="70"/>
      <c r="F306" s="70"/>
      <c r="G306" s="70"/>
      <c r="H306" s="88">
        <f ca="1" t="shared" si="12"/>
      </c>
      <c r="I306" s="88">
        <f ca="1" t="shared" si="13"/>
      </c>
      <c r="J306" s="31"/>
      <c r="K306" s="90"/>
      <c r="L306" s="90"/>
      <c r="M306" s="90"/>
      <c r="N306" s="90" t="s">
        <v>1347</v>
      </c>
      <c r="O306" s="90"/>
      <c r="P306" s="90"/>
    </row>
    <row r="307" spans="1:16" ht="12.75">
      <c r="A307" s="96">
        <f ca="1" t="shared" si="11"/>
      </c>
      <c r="B307" s="70"/>
      <c r="C307" s="70"/>
      <c r="D307" s="70"/>
      <c r="E307" s="70"/>
      <c r="F307" s="70"/>
      <c r="G307" s="70"/>
      <c r="H307" s="88">
        <f ca="1" t="shared" si="12"/>
      </c>
      <c r="I307" s="88">
        <f ca="1" t="shared" si="13"/>
      </c>
      <c r="J307" s="31"/>
      <c r="K307" s="90"/>
      <c r="L307" s="90"/>
      <c r="M307" s="90"/>
      <c r="N307" s="90" t="s">
        <v>247</v>
      </c>
      <c r="O307" s="90"/>
      <c r="P307" s="90"/>
    </row>
    <row r="308" spans="1:16" ht="12.75">
      <c r="A308" s="96">
        <f ca="1" t="shared" si="11"/>
      </c>
      <c r="B308" s="70"/>
      <c r="C308" s="70"/>
      <c r="D308" s="70"/>
      <c r="E308" s="70"/>
      <c r="F308" s="70"/>
      <c r="G308" s="70"/>
      <c r="H308" s="88">
        <f ca="1" t="shared" si="12"/>
      </c>
      <c r="I308" s="88">
        <f ca="1" t="shared" si="13"/>
      </c>
      <c r="J308" s="31"/>
      <c r="K308" s="90"/>
      <c r="L308" s="90"/>
      <c r="M308" s="90"/>
      <c r="N308" s="90" t="s">
        <v>248</v>
      </c>
      <c r="O308" s="90"/>
      <c r="P308" s="90"/>
    </row>
    <row r="309" spans="1:16" ht="12.75">
      <c r="A309" s="96">
        <f ca="1" t="shared" si="11"/>
      </c>
      <c r="B309" s="70"/>
      <c r="C309" s="70"/>
      <c r="D309" s="70"/>
      <c r="E309" s="70"/>
      <c r="F309" s="70"/>
      <c r="G309" s="70"/>
      <c r="H309" s="88">
        <f ca="1" t="shared" si="12"/>
      </c>
      <c r="I309" s="88">
        <f ca="1" t="shared" si="13"/>
      </c>
      <c r="J309" s="31"/>
      <c r="K309" s="90"/>
      <c r="L309" s="90"/>
      <c r="M309" s="90"/>
      <c r="N309" s="90" t="s">
        <v>249</v>
      </c>
      <c r="O309" s="90"/>
      <c r="P309" s="90"/>
    </row>
    <row r="310" spans="1:16" ht="12.75">
      <c r="A310" s="96">
        <f ca="1" t="shared" si="11"/>
      </c>
      <c r="B310" s="70"/>
      <c r="C310" s="70"/>
      <c r="D310" s="70"/>
      <c r="E310" s="70"/>
      <c r="F310" s="70"/>
      <c r="G310" s="70"/>
      <c r="H310" s="88">
        <f ca="1" t="shared" si="12"/>
      </c>
      <c r="I310" s="88">
        <f ca="1" t="shared" si="13"/>
      </c>
      <c r="J310" s="31"/>
      <c r="K310" s="90"/>
      <c r="L310" s="90"/>
      <c r="M310" s="90"/>
      <c r="N310" s="90" t="s">
        <v>103</v>
      </c>
      <c r="O310" s="90"/>
      <c r="P310" s="90"/>
    </row>
    <row r="311" spans="1:16" ht="12.75">
      <c r="A311" s="96">
        <f ca="1" t="shared" si="11"/>
      </c>
      <c r="B311" s="70"/>
      <c r="C311" s="70"/>
      <c r="D311" s="70"/>
      <c r="E311" s="70"/>
      <c r="F311" s="70"/>
      <c r="G311" s="70"/>
      <c r="H311" s="88">
        <f ca="1" t="shared" si="12"/>
      </c>
      <c r="I311" s="88">
        <f ca="1" t="shared" si="13"/>
      </c>
      <c r="J311" s="31"/>
      <c r="K311" s="90"/>
      <c r="L311" s="90"/>
      <c r="M311" s="90"/>
      <c r="N311" s="90" t="s">
        <v>250</v>
      </c>
      <c r="O311" s="90"/>
      <c r="P311" s="90"/>
    </row>
    <row r="312" spans="1:16" ht="12.75">
      <c r="A312" s="96">
        <f ca="1" t="shared" si="11"/>
      </c>
      <c r="B312" s="70"/>
      <c r="C312" s="70"/>
      <c r="D312" s="70"/>
      <c r="E312" s="70"/>
      <c r="F312" s="70"/>
      <c r="G312" s="70"/>
      <c r="H312" s="88">
        <f ca="1" t="shared" si="12"/>
      </c>
      <c r="I312" s="88">
        <f ca="1" t="shared" si="13"/>
      </c>
      <c r="J312" s="31"/>
      <c r="K312" s="90"/>
      <c r="L312" s="90"/>
      <c r="M312" s="90"/>
      <c r="N312" s="90" t="s">
        <v>104</v>
      </c>
      <c r="O312" s="90"/>
      <c r="P312" s="90"/>
    </row>
    <row r="313" spans="1:16" ht="12.75">
      <c r="A313" s="96">
        <f ca="1" t="shared" si="11"/>
      </c>
      <c r="B313" s="70"/>
      <c r="C313" s="70"/>
      <c r="D313" s="70"/>
      <c r="E313" s="70"/>
      <c r="F313" s="70"/>
      <c r="G313" s="70"/>
      <c r="H313" s="88">
        <f ca="1" t="shared" si="12"/>
      </c>
      <c r="I313" s="88">
        <f ca="1" t="shared" si="13"/>
      </c>
      <c r="J313" s="31"/>
      <c r="K313" s="90"/>
      <c r="L313" s="90"/>
      <c r="M313" s="90"/>
      <c r="N313" s="90" t="s">
        <v>105</v>
      </c>
      <c r="O313" s="90"/>
      <c r="P313" s="90"/>
    </row>
    <row r="314" spans="1:16" ht="12.75">
      <c r="A314" s="96">
        <f aca="true" ca="1" t="shared" si="14" ref="A314:A377">IF(OFFSET(INDIRECT("'"&amp;OFFSET(Name_of_Data_Sheet,0,1)&amp;"'!A1"),0,ROW()-(ROW(Variable_Name)+1))=0,"",OFFSET(INDIRECT("'"&amp;OFFSET(Name_of_Data_Sheet,0,1)&amp;"'!A1"),0,ROW()-(ROW(Variable_Name)+1)))</f>
      </c>
      <c r="B314" s="70"/>
      <c r="C314" s="70"/>
      <c r="D314" s="70"/>
      <c r="E314" s="70"/>
      <c r="F314" s="70"/>
      <c r="G314" s="70"/>
      <c r="H314" s="88">
        <f aca="true" ca="1" t="shared" si="15" ref="H314:H377">IF(OFFSET(Data_Type,ROW()-ROW(Data_Type),0)="number",_xlfn.AGGREGATE(4,6,(OFFSET(INDIRECT("'"&amp;OFFSET(Name_of_Data_Sheet,0,1)&amp;"'!A1"),1,ROW()-ROW(Data_Type)-1,OFFSET(Number_of_Data_Records,0,1)))),"")</f>
      </c>
      <c r="I314" s="88">
        <f aca="true" ca="1" t="shared" si="16" ref="I314:I377">IF(OFFSET(Data_Type,ROW()-ROW(Data_Type),0)="number",_xlfn.AGGREGATE(5,6,(OFFSET(INDIRECT("'"&amp;OFFSET(Name_of_Data_Sheet,0,1)&amp;"'!A2"),1,ROW()-ROW(Data_Type)-1,OFFSET(Number_of_Data_Records,0,1)))),"")</f>
      </c>
      <c r="J314" s="31"/>
      <c r="K314" s="90"/>
      <c r="L314" s="90"/>
      <c r="M314" s="90"/>
      <c r="N314" s="90" t="s">
        <v>106</v>
      </c>
      <c r="O314" s="90"/>
      <c r="P314" s="90"/>
    </row>
    <row r="315" spans="1:16" ht="12.75">
      <c r="A315" s="96">
        <f ca="1" t="shared" si="14"/>
      </c>
      <c r="B315" s="70"/>
      <c r="C315" s="70"/>
      <c r="D315" s="70"/>
      <c r="E315" s="70"/>
      <c r="F315" s="70"/>
      <c r="G315" s="70"/>
      <c r="H315" s="88">
        <f ca="1" t="shared" si="15"/>
      </c>
      <c r="I315" s="88">
        <f ca="1" t="shared" si="16"/>
      </c>
      <c r="J315" s="31"/>
      <c r="K315" s="90"/>
      <c r="L315" s="90"/>
      <c r="M315" s="90"/>
      <c r="N315" s="90" t="s">
        <v>107</v>
      </c>
      <c r="O315" s="90"/>
      <c r="P315" s="90"/>
    </row>
    <row r="316" spans="1:16" ht="12.75">
      <c r="A316" s="96">
        <f ca="1" t="shared" si="14"/>
      </c>
      <c r="B316" s="70"/>
      <c r="C316" s="70"/>
      <c r="D316" s="70"/>
      <c r="E316" s="70"/>
      <c r="F316" s="70"/>
      <c r="G316" s="70"/>
      <c r="H316" s="88">
        <f ca="1" t="shared" si="15"/>
      </c>
      <c r="I316" s="88">
        <f ca="1" t="shared" si="16"/>
      </c>
      <c r="J316" s="31"/>
      <c r="K316" s="90"/>
      <c r="L316" s="90"/>
      <c r="M316" s="90"/>
      <c r="N316" s="90" t="s">
        <v>108</v>
      </c>
      <c r="O316" s="90"/>
      <c r="P316" s="90"/>
    </row>
    <row r="317" spans="1:16" ht="12.75">
      <c r="A317" s="96">
        <f ca="1" t="shared" si="14"/>
      </c>
      <c r="B317" s="70"/>
      <c r="C317" s="70"/>
      <c r="D317" s="70"/>
      <c r="E317" s="70"/>
      <c r="F317" s="70"/>
      <c r="G317" s="70"/>
      <c r="H317" s="88">
        <f ca="1" t="shared" si="15"/>
      </c>
      <c r="I317" s="88">
        <f ca="1" t="shared" si="16"/>
      </c>
      <c r="J317" s="31"/>
      <c r="K317" s="90"/>
      <c r="L317" s="90"/>
      <c r="M317" s="90"/>
      <c r="N317" s="90" t="s">
        <v>109</v>
      </c>
      <c r="O317" s="90"/>
      <c r="P317" s="90"/>
    </row>
    <row r="318" spans="1:16" ht="12.75">
      <c r="A318" s="96">
        <f ca="1" t="shared" si="14"/>
      </c>
      <c r="B318" s="70"/>
      <c r="C318" s="70"/>
      <c r="D318" s="70"/>
      <c r="E318" s="70"/>
      <c r="F318" s="70"/>
      <c r="G318" s="70"/>
      <c r="H318" s="88">
        <f ca="1" t="shared" si="15"/>
      </c>
      <c r="I318" s="88">
        <f ca="1" t="shared" si="16"/>
      </c>
      <c r="J318" s="31"/>
      <c r="K318" s="90"/>
      <c r="L318" s="90"/>
      <c r="M318" s="90"/>
      <c r="N318" s="90" t="s">
        <v>251</v>
      </c>
      <c r="O318" s="90"/>
      <c r="P318" s="90"/>
    </row>
    <row r="319" spans="1:16" ht="12.75">
      <c r="A319" s="96">
        <f ca="1" t="shared" si="14"/>
      </c>
      <c r="B319" s="70"/>
      <c r="C319" s="70"/>
      <c r="D319" s="70"/>
      <c r="E319" s="70"/>
      <c r="F319" s="70"/>
      <c r="G319" s="70"/>
      <c r="H319" s="88">
        <f ca="1" t="shared" si="15"/>
      </c>
      <c r="I319" s="88">
        <f ca="1" t="shared" si="16"/>
      </c>
      <c r="J319" s="31"/>
      <c r="K319" s="90"/>
      <c r="L319" s="90"/>
      <c r="M319" s="90"/>
      <c r="N319" s="90" t="s">
        <v>252</v>
      </c>
      <c r="O319" s="90"/>
      <c r="P319" s="90"/>
    </row>
    <row r="320" spans="1:16" ht="12.75">
      <c r="A320" s="96">
        <f ca="1" t="shared" si="14"/>
      </c>
      <c r="B320" s="70"/>
      <c r="C320" s="70"/>
      <c r="D320" s="70"/>
      <c r="E320" s="70"/>
      <c r="F320" s="70"/>
      <c r="G320" s="70"/>
      <c r="H320" s="88">
        <f ca="1" t="shared" si="15"/>
      </c>
      <c r="I320" s="88">
        <f ca="1" t="shared" si="16"/>
      </c>
      <c r="J320" s="31"/>
      <c r="K320" s="90"/>
      <c r="L320" s="90"/>
      <c r="M320" s="90"/>
      <c r="N320" s="90" t="s">
        <v>253</v>
      </c>
      <c r="O320" s="90"/>
      <c r="P320" s="90"/>
    </row>
    <row r="321" spans="1:16" ht="12.75">
      <c r="A321" s="96">
        <f ca="1" t="shared" si="14"/>
      </c>
      <c r="B321" s="70"/>
      <c r="C321" s="70"/>
      <c r="D321" s="70"/>
      <c r="E321" s="70"/>
      <c r="F321" s="70"/>
      <c r="G321" s="70"/>
      <c r="H321" s="88">
        <f ca="1" t="shared" si="15"/>
      </c>
      <c r="I321" s="88">
        <f ca="1" t="shared" si="16"/>
      </c>
      <c r="J321" s="31"/>
      <c r="K321" s="90"/>
      <c r="L321" s="90"/>
      <c r="M321" s="90"/>
      <c r="N321" s="90" t="s">
        <v>254</v>
      </c>
      <c r="O321" s="90"/>
      <c r="P321" s="90"/>
    </row>
    <row r="322" spans="1:16" ht="12.75">
      <c r="A322" s="96">
        <f ca="1" t="shared" si="14"/>
      </c>
      <c r="B322" s="70"/>
      <c r="C322" s="70"/>
      <c r="D322" s="70"/>
      <c r="E322" s="70"/>
      <c r="F322" s="70"/>
      <c r="G322" s="70"/>
      <c r="H322" s="88">
        <f ca="1" t="shared" si="15"/>
      </c>
      <c r="I322" s="88">
        <f ca="1" t="shared" si="16"/>
      </c>
      <c r="J322" s="31"/>
      <c r="K322" s="90"/>
      <c r="L322" s="90"/>
      <c r="M322" s="90"/>
      <c r="N322" s="90" t="s">
        <v>255</v>
      </c>
      <c r="O322" s="90"/>
      <c r="P322" s="90"/>
    </row>
    <row r="323" spans="1:16" ht="12.75">
      <c r="A323" s="96">
        <f ca="1" t="shared" si="14"/>
      </c>
      <c r="B323" s="70"/>
      <c r="C323" s="70"/>
      <c r="D323" s="70"/>
      <c r="E323" s="70"/>
      <c r="F323" s="70"/>
      <c r="G323" s="70"/>
      <c r="H323" s="88">
        <f ca="1" t="shared" si="15"/>
      </c>
      <c r="I323" s="88">
        <f ca="1" t="shared" si="16"/>
      </c>
      <c r="J323" s="31"/>
      <c r="K323" s="90"/>
      <c r="L323" s="90"/>
      <c r="M323" s="90"/>
      <c r="N323" s="90" t="s">
        <v>1619</v>
      </c>
      <c r="O323" s="90"/>
      <c r="P323" s="90"/>
    </row>
    <row r="324" spans="1:16" ht="12.75">
      <c r="A324" s="96">
        <f ca="1" t="shared" si="14"/>
      </c>
      <c r="B324" s="70"/>
      <c r="C324" s="70"/>
      <c r="D324" s="70"/>
      <c r="E324" s="70"/>
      <c r="F324" s="70"/>
      <c r="G324" s="70"/>
      <c r="H324" s="88">
        <f ca="1" t="shared" si="15"/>
      </c>
      <c r="I324" s="88">
        <f ca="1" t="shared" si="16"/>
      </c>
      <c r="J324" s="31"/>
      <c r="K324" s="90"/>
      <c r="L324" s="90"/>
      <c r="M324" s="90"/>
      <c r="N324" s="90" t="s">
        <v>110</v>
      </c>
      <c r="O324" s="90"/>
      <c r="P324" s="90"/>
    </row>
    <row r="325" spans="1:16" ht="12.75">
      <c r="A325" s="96">
        <f ca="1" t="shared" si="14"/>
      </c>
      <c r="B325" s="70"/>
      <c r="C325" s="70"/>
      <c r="D325" s="70"/>
      <c r="E325" s="70"/>
      <c r="F325" s="70"/>
      <c r="G325" s="70"/>
      <c r="H325" s="88">
        <f ca="1" t="shared" si="15"/>
      </c>
      <c r="I325" s="88">
        <f ca="1" t="shared" si="16"/>
      </c>
      <c r="J325" s="31"/>
      <c r="K325" s="90"/>
      <c r="L325" s="90"/>
      <c r="M325" s="90"/>
      <c r="N325" s="90" t="s">
        <v>1596</v>
      </c>
      <c r="O325" s="90"/>
      <c r="P325" s="90"/>
    </row>
    <row r="326" spans="1:16" ht="12.75">
      <c r="A326" s="96">
        <f ca="1" t="shared" si="14"/>
      </c>
      <c r="B326" s="70"/>
      <c r="C326" s="70"/>
      <c r="D326" s="70"/>
      <c r="E326" s="70"/>
      <c r="F326" s="70"/>
      <c r="G326" s="70"/>
      <c r="H326" s="88">
        <f ca="1" t="shared" si="15"/>
      </c>
      <c r="I326" s="88">
        <f ca="1" t="shared" si="16"/>
      </c>
      <c r="J326" s="31"/>
      <c r="K326" s="90"/>
      <c r="L326" s="90"/>
      <c r="M326" s="90"/>
      <c r="N326" s="90" t="s">
        <v>111</v>
      </c>
      <c r="O326" s="90"/>
      <c r="P326" s="90"/>
    </row>
    <row r="327" spans="1:16" ht="12.75">
      <c r="A327" s="96">
        <f ca="1" t="shared" si="14"/>
      </c>
      <c r="B327" s="70"/>
      <c r="C327" s="70"/>
      <c r="D327" s="70"/>
      <c r="E327" s="70"/>
      <c r="F327" s="70"/>
      <c r="G327" s="70"/>
      <c r="H327" s="88">
        <f ca="1" t="shared" si="15"/>
      </c>
      <c r="I327" s="88">
        <f ca="1" t="shared" si="16"/>
      </c>
      <c r="J327" s="31"/>
      <c r="K327" s="90"/>
      <c r="L327" s="90"/>
      <c r="M327" s="90"/>
      <c r="N327" s="90" t="s">
        <v>256</v>
      </c>
      <c r="O327" s="90"/>
      <c r="P327" s="90"/>
    </row>
    <row r="328" spans="1:16" ht="12.75">
      <c r="A328" s="96">
        <f ca="1" t="shared" si="14"/>
      </c>
      <c r="B328" s="70"/>
      <c r="C328" s="70"/>
      <c r="D328" s="70"/>
      <c r="E328" s="70"/>
      <c r="F328" s="70"/>
      <c r="G328" s="70"/>
      <c r="H328" s="88">
        <f ca="1" t="shared" si="15"/>
      </c>
      <c r="I328" s="88">
        <f ca="1" t="shared" si="16"/>
      </c>
      <c r="J328" s="31"/>
      <c r="K328" s="90"/>
      <c r="L328" s="90"/>
      <c r="M328" s="90"/>
      <c r="N328" s="90" t="s">
        <v>112</v>
      </c>
      <c r="O328" s="90"/>
      <c r="P328" s="90"/>
    </row>
    <row r="329" spans="1:16" ht="12.75">
      <c r="A329" s="96">
        <f ca="1" t="shared" si="14"/>
      </c>
      <c r="B329" s="70"/>
      <c r="C329" s="70"/>
      <c r="D329" s="70"/>
      <c r="E329" s="70"/>
      <c r="F329" s="70"/>
      <c r="G329" s="70"/>
      <c r="H329" s="88">
        <f ca="1" t="shared" si="15"/>
      </c>
      <c r="I329" s="88">
        <f ca="1" t="shared" si="16"/>
      </c>
      <c r="J329" s="31"/>
      <c r="K329" s="90"/>
      <c r="L329" s="90"/>
      <c r="M329" s="90"/>
      <c r="N329" s="90" t="s">
        <v>1645</v>
      </c>
      <c r="O329" s="90"/>
      <c r="P329" s="90"/>
    </row>
    <row r="330" spans="1:16" ht="12.75">
      <c r="A330" s="96">
        <f ca="1" t="shared" si="14"/>
      </c>
      <c r="B330" s="70"/>
      <c r="C330" s="70"/>
      <c r="D330" s="70"/>
      <c r="E330" s="70"/>
      <c r="F330" s="70"/>
      <c r="G330" s="70"/>
      <c r="H330" s="88">
        <f ca="1" t="shared" si="15"/>
      </c>
      <c r="I330" s="88">
        <f ca="1" t="shared" si="16"/>
      </c>
      <c r="J330" s="31"/>
      <c r="K330" s="90"/>
      <c r="L330" s="90"/>
      <c r="M330" s="90"/>
      <c r="N330" s="90" t="s">
        <v>113</v>
      </c>
      <c r="O330" s="90"/>
      <c r="P330" s="90"/>
    </row>
    <row r="331" spans="1:16" ht="12.75">
      <c r="A331" s="96">
        <f ca="1" t="shared" si="14"/>
      </c>
      <c r="B331" s="70"/>
      <c r="C331" s="70"/>
      <c r="D331" s="70"/>
      <c r="E331" s="70"/>
      <c r="F331" s="70"/>
      <c r="G331" s="70"/>
      <c r="H331" s="88">
        <f ca="1" t="shared" si="15"/>
      </c>
      <c r="I331" s="88">
        <f ca="1" t="shared" si="16"/>
      </c>
      <c r="J331" s="31"/>
      <c r="K331" s="90"/>
      <c r="L331" s="90"/>
      <c r="M331" s="90"/>
      <c r="N331" s="90" t="s">
        <v>1348</v>
      </c>
      <c r="O331" s="90"/>
      <c r="P331" s="90"/>
    </row>
    <row r="332" spans="1:16" ht="12.75">
      <c r="A332" s="96">
        <f ca="1" t="shared" si="14"/>
      </c>
      <c r="B332" s="70"/>
      <c r="C332" s="70"/>
      <c r="D332" s="70"/>
      <c r="E332" s="70"/>
      <c r="F332" s="70"/>
      <c r="G332" s="70"/>
      <c r="H332" s="88">
        <f ca="1" t="shared" si="15"/>
      </c>
      <c r="I332" s="88">
        <f ca="1" t="shared" si="16"/>
      </c>
      <c r="J332" s="31"/>
      <c r="K332" s="90"/>
      <c r="L332" s="90"/>
      <c r="M332" s="90"/>
      <c r="N332" s="90" t="s">
        <v>1349</v>
      </c>
      <c r="O332" s="90"/>
      <c r="P332" s="90"/>
    </row>
    <row r="333" spans="1:16" ht="12.75">
      <c r="A333" s="96">
        <f ca="1" t="shared" si="14"/>
      </c>
      <c r="B333" s="70"/>
      <c r="C333" s="70"/>
      <c r="D333" s="70"/>
      <c r="E333" s="70"/>
      <c r="F333" s="70"/>
      <c r="G333" s="70"/>
      <c r="H333" s="88">
        <f ca="1" t="shared" si="15"/>
      </c>
      <c r="I333" s="88">
        <f ca="1" t="shared" si="16"/>
      </c>
      <c r="J333" s="31"/>
      <c r="K333" s="90"/>
      <c r="L333" s="90"/>
      <c r="M333" s="90"/>
      <c r="N333" s="90" t="s">
        <v>1350</v>
      </c>
      <c r="O333" s="90"/>
      <c r="P333" s="90"/>
    </row>
    <row r="334" spans="1:16" ht="12.75">
      <c r="A334" s="96">
        <f ca="1" t="shared" si="14"/>
      </c>
      <c r="B334" s="70"/>
      <c r="C334" s="70"/>
      <c r="D334" s="70"/>
      <c r="E334" s="70"/>
      <c r="F334" s="70"/>
      <c r="G334" s="70"/>
      <c r="H334" s="88">
        <f ca="1" t="shared" si="15"/>
      </c>
      <c r="I334" s="88">
        <f ca="1" t="shared" si="16"/>
      </c>
      <c r="J334" s="31"/>
      <c r="K334" s="90"/>
      <c r="L334" s="90"/>
      <c r="M334" s="90"/>
      <c r="N334" s="90" t="s">
        <v>1351</v>
      </c>
      <c r="O334" s="90"/>
      <c r="P334" s="90"/>
    </row>
    <row r="335" spans="1:16" ht="12.75">
      <c r="A335" s="96">
        <f ca="1" t="shared" si="14"/>
      </c>
      <c r="B335" s="70"/>
      <c r="C335" s="70"/>
      <c r="D335" s="70"/>
      <c r="E335" s="70"/>
      <c r="F335" s="70"/>
      <c r="G335" s="70"/>
      <c r="H335" s="88">
        <f ca="1" t="shared" si="15"/>
      </c>
      <c r="I335" s="88">
        <f ca="1" t="shared" si="16"/>
      </c>
      <c r="J335" s="31"/>
      <c r="K335" s="90"/>
      <c r="L335" s="90"/>
      <c r="M335" s="90"/>
      <c r="N335" s="90" t="s">
        <v>1352</v>
      </c>
      <c r="O335" s="90"/>
      <c r="P335" s="90"/>
    </row>
    <row r="336" spans="1:16" ht="12.75">
      <c r="A336" s="96">
        <f ca="1" t="shared" si="14"/>
      </c>
      <c r="B336" s="70"/>
      <c r="C336" s="70"/>
      <c r="D336" s="70"/>
      <c r="E336" s="70"/>
      <c r="F336" s="70"/>
      <c r="G336" s="70"/>
      <c r="H336" s="88">
        <f ca="1" t="shared" si="15"/>
      </c>
      <c r="I336" s="88">
        <f ca="1" t="shared" si="16"/>
      </c>
      <c r="J336" s="31"/>
      <c r="K336" s="90"/>
      <c r="L336" s="90"/>
      <c r="M336" s="90"/>
      <c r="N336" s="90" t="s">
        <v>1353</v>
      </c>
      <c r="O336" s="90"/>
      <c r="P336" s="90"/>
    </row>
    <row r="337" spans="1:16" ht="12.75">
      <c r="A337" s="96">
        <f ca="1" t="shared" si="14"/>
      </c>
      <c r="B337" s="70"/>
      <c r="C337" s="70"/>
      <c r="D337" s="70"/>
      <c r="E337" s="70"/>
      <c r="F337" s="70"/>
      <c r="G337" s="70"/>
      <c r="H337" s="88">
        <f ca="1" t="shared" si="15"/>
      </c>
      <c r="I337" s="88">
        <f ca="1" t="shared" si="16"/>
      </c>
      <c r="J337" s="31"/>
      <c r="K337" s="90"/>
      <c r="L337" s="90"/>
      <c r="M337" s="90"/>
      <c r="N337" s="90" t="s">
        <v>114</v>
      </c>
      <c r="O337" s="90"/>
      <c r="P337" s="90"/>
    </row>
    <row r="338" spans="1:16" ht="12.75">
      <c r="A338" s="96">
        <f ca="1" t="shared" si="14"/>
      </c>
      <c r="B338" s="70"/>
      <c r="C338" s="70"/>
      <c r="D338" s="70"/>
      <c r="E338" s="70"/>
      <c r="F338" s="70"/>
      <c r="G338" s="70"/>
      <c r="H338" s="88">
        <f ca="1" t="shared" si="15"/>
      </c>
      <c r="I338" s="88">
        <f ca="1" t="shared" si="16"/>
      </c>
      <c r="J338" s="31"/>
      <c r="K338" s="90"/>
      <c r="L338" s="90"/>
      <c r="M338" s="90"/>
      <c r="N338" s="90" t="s">
        <v>1646</v>
      </c>
      <c r="O338" s="90"/>
      <c r="P338" s="90"/>
    </row>
    <row r="339" spans="1:16" ht="12.75">
      <c r="A339" s="96">
        <f ca="1" t="shared" si="14"/>
      </c>
      <c r="B339" s="70"/>
      <c r="C339" s="70"/>
      <c r="D339" s="70"/>
      <c r="E339" s="70"/>
      <c r="F339" s="70"/>
      <c r="G339" s="70"/>
      <c r="H339" s="88">
        <f ca="1" t="shared" si="15"/>
      </c>
      <c r="I339" s="88">
        <f ca="1" t="shared" si="16"/>
      </c>
      <c r="J339" s="31"/>
      <c r="K339" s="90"/>
      <c r="L339" s="90"/>
      <c r="M339" s="90"/>
      <c r="N339" s="90" t="s">
        <v>257</v>
      </c>
      <c r="O339" s="90"/>
      <c r="P339" s="90"/>
    </row>
    <row r="340" spans="1:16" ht="12.75">
      <c r="A340" s="96">
        <f ca="1" t="shared" si="14"/>
      </c>
      <c r="B340" s="70"/>
      <c r="C340" s="70"/>
      <c r="D340" s="70"/>
      <c r="E340" s="70"/>
      <c r="F340" s="70"/>
      <c r="G340" s="70"/>
      <c r="H340" s="88">
        <f ca="1" t="shared" si="15"/>
      </c>
      <c r="I340" s="88">
        <f ca="1" t="shared" si="16"/>
      </c>
      <c r="J340" s="31"/>
      <c r="K340" s="90"/>
      <c r="L340" s="90"/>
      <c r="M340" s="90"/>
      <c r="N340" s="90" t="s">
        <v>115</v>
      </c>
      <c r="O340" s="90"/>
      <c r="P340" s="90"/>
    </row>
    <row r="341" spans="1:16" ht="12.75">
      <c r="A341" s="96">
        <f ca="1" t="shared" si="14"/>
      </c>
      <c r="B341" s="70"/>
      <c r="C341" s="70"/>
      <c r="D341" s="70"/>
      <c r="E341" s="70"/>
      <c r="F341" s="70"/>
      <c r="G341" s="70"/>
      <c r="H341" s="88">
        <f ca="1" t="shared" si="15"/>
      </c>
      <c r="I341" s="88">
        <f ca="1" t="shared" si="16"/>
      </c>
      <c r="J341" s="31"/>
      <c r="K341" s="90"/>
      <c r="L341" s="90"/>
      <c r="M341" s="90"/>
      <c r="N341" s="90" t="s">
        <v>116</v>
      </c>
      <c r="O341" s="90"/>
      <c r="P341" s="90"/>
    </row>
    <row r="342" spans="1:16" ht="12.75">
      <c r="A342" s="96">
        <f ca="1" t="shared" si="14"/>
      </c>
      <c r="B342" s="70"/>
      <c r="C342" s="70"/>
      <c r="D342" s="70"/>
      <c r="E342" s="70"/>
      <c r="F342" s="70"/>
      <c r="G342" s="70"/>
      <c r="H342" s="88">
        <f ca="1" t="shared" si="15"/>
      </c>
      <c r="I342" s="88">
        <f ca="1" t="shared" si="16"/>
      </c>
      <c r="J342" s="31"/>
      <c r="K342" s="90"/>
      <c r="L342" s="90"/>
      <c r="M342" s="90"/>
      <c r="N342" s="90" t="s">
        <v>258</v>
      </c>
      <c r="O342" s="90"/>
      <c r="P342" s="90"/>
    </row>
    <row r="343" spans="1:16" ht="12.75">
      <c r="A343" s="96">
        <f ca="1" t="shared" si="14"/>
      </c>
      <c r="B343" s="70"/>
      <c r="C343" s="70"/>
      <c r="D343" s="70"/>
      <c r="E343" s="70"/>
      <c r="F343" s="70"/>
      <c r="G343" s="70"/>
      <c r="H343" s="88">
        <f ca="1" t="shared" si="15"/>
      </c>
      <c r="I343" s="88">
        <f ca="1" t="shared" si="16"/>
      </c>
      <c r="J343" s="31"/>
      <c r="K343" s="90"/>
      <c r="L343" s="90"/>
      <c r="M343" s="90"/>
      <c r="N343" s="90" t="s">
        <v>1604</v>
      </c>
      <c r="O343" s="90"/>
      <c r="P343" s="90"/>
    </row>
    <row r="344" spans="1:16" ht="12.75">
      <c r="A344" s="96">
        <f ca="1" t="shared" si="14"/>
      </c>
      <c r="B344" s="70"/>
      <c r="C344" s="70"/>
      <c r="D344" s="70"/>
      <c r="E344" s="70"/>
      <c r="F344" s="70"/>
      <c r="G344" s="70"/>
      <c r="H344" s="88">
        <f ca="1" t="shared" si="15"/>
      </c>
      <c r="I344" s="88">
        <f ca="1" t="shared" si="16"/>
      </c>
      <c r="J344" s="31"/>
      <c r="K344" s="90"/>
      <c r="L344" s="90"/>
      <c r="M344" s="90"/>
      <c r="N344" s="90" t="s">
        <v>117</v>
      </c>
      <c r="O344" s="90"/>
      <c r="P344" s="90"/>
    </row>
    <row r="345" spans="1:16" ht="12.75">
      <c r="A345" s="96">
        <f ca="1" t="shared" si="14"/>
      </c>
      <c r="B345" s="70"/>
      <c r="C345" s="70"/>
      <c r="D345" s="70"/>
      <c r="E345" s="70"/>
      <c r="F345" s="70"/>
      <c r="G345" s="70"/>
      <c r="H345" s="88">
        <f ca="1" t="shared" si="15"/>
      </c>
      <c r="I345" s="88">
        <f ca="1" t="shared" si="16"/>
      </c>
      <c r="J345" s="31"/>
      <c r="K345" s="90"/>
      <c r="L345" s="90"/>
      <c r="M345" s="90"/>
      <c r="N345" s="90" t="s">
        <v>118</v>
      </c>
      <c r="O345" s="90"/>
      <c r="P345" s="90"/>
    </row>
    <row r="346" spans="1:16" ht="12.75">
      <c r="A346" s="96">
        <f ca="1" t="shared" si="14"/>
      </c>
      <c r="B346" s="70"/>
      <c r="C346" s="70"/>
      <c r="D346" s="70"/>
      <c r="E346" s="70"/>
      <c r="F346" s="70"/>
      <c r="G346" s="70"/>
      <c r="H346" s="88">
        <f ca="1" t="shared" si="15"/>
      </c>
      <c r="I346" s="88">
        <f ca="1" t="shared" si="16"/>
      </c>
      <c r="J346" s="31"/>
      <c r="K346" s="90"/>
      <c r="L346" s="90"/>
      <c r="M346" s="90"/>
      <c r="N346" s="90" t="s">
        <v>119</v>
      </c>
      <c r="O346" s="90"/>
      <c r="P346" s="90"/>
    </row>
    <row r="347" spans="1:16" ht="12.75">
      <c r="A347" s="96">
        <f ca="1" t="shared" si="14"/>
      </c>
      <c r="B347" s="70"/>
      <c r="C347" s="70"/>
      <c r="D347" s="70"/>
      <c r="E347" s="70"/>
      <c r="F347" s="70"/>
      <c r="G347" s="70"/>
      <c r="H347" s="88">
        <f ca="1" t="shared" si="15"/>
      </c>
      <c r="I347" s="88">
        <f ca="1" t="shared" si="16"/>
      </c>
      <c r="J347" s="31"/>
      <c r="K347" s="90"/>
      <c r="L347" s="90"/>
      <c r="M347" s="90"/>
      <c r="N347" s="90" t="s">
        <v>1620</v>
      </c>
      <c r="O347" s="90"/>
      <c r="P347" s="90"/>
    </row>
    <row r="348" spans="1:16" ht="12.75">
      <c r="A348" s="96">
        <f ca="1" t="shared" si="14"/>
      </c>
      <c r="B348" s="70"/>
      <c r="C348" s="70"/>
      <c r="D348" s="70"/>
      <c r="E348" s="70"/>
      <c r="F348" s="70"/>
      <c r="G348" s="70"/>
      <c r="H348" s="88">
        <f ca="1" t="shared" si="15"/>
      </c>
      <c r="I348" s="88">
        <f ca="1" t="shared" si="16"/>
      </c>
      <c r="J348" s="31"/>
      <c r="K348" s="90"/>
      <c r="L348" s="90"/>
      <c r="M348" s="90"/>
      <c r="N348" s="90" t="s">
        <v>120</v>
      </c>
      <c r="O348" s="90"/>
      <c r="P348" s="90"/>
    </row>
    <row r="349" spans="1:16" ht="12.75">
      <c r="A349" s="96">
        <f ca="1" t="shared" si="14"/>
      </c>
      <c r="B349" s="70"/>
      <c r="C349" s="70"/>
      <c r="D349" s="70"/>
      <c r="E349" s="70"/>
      <c r="F349" s="70"/>
      <c r="G349" s="70"/>
      <c r="H349" s="88">
        <f ca="1" t="shared" si="15"/>
      </c>
      <c r="I349" s="88">
        <f ca="1" t="shared" si="16"/>
      </c>
      <c r="J349" s="31"/>
      <c r="K349" s="90"/>
      <c r="L349" s="90"/>
      <c r="M349" s="90"/>
      <c r="N349" s="90" t="s">
        <v>121</v>
      </c>
      <c r="O349" s="90"/>
      <c r="P349" s="90"/>
    </row>
    <row r="350" spans="1:16" ht="12.75">
      <c r="A350" s="96">
        <f ca="1" t="shared" si="14"/>
      </c>
      <c r="B350" s="70"/>
      <c r="C350" s="70"/>
      <c r="D350" s="70"/>
      <c r="E350" s="70"/>
      <c r="F350" s="70"/>
      <c r="G350" s="70"/>
      <c r="H350" s="88">
        <f ca="1" t="shared" si="15"/>
      </c>
      <c r="I350" s="88">
        <f ca="1" t="shared" si="16"/>
      </c>
      <c r="J350" s="31"/>
      <c r="K350" s="90"/>
      <c r="L350" s="90"/>
      <c r="M350" s="90"/>
      <c r="N350" s="90" t="s">
        <v>259</v>
      </c>
      <c r="O350" s="90"/>
      <c r="P350" s="90"/>
    </row>
    <row r="351" spans="1:16" ht="12.75">
      <c r="A351" s="96">
        <f ca="1" t="shared" si="14"/>
      </c>
      <c r="B351" s="70"/>
      <c r="C351" s="70"/>
      <c r="D351" s="70"/>
      <c r="E351" s="70"/>
      <c r="F351" s="70"/>
      <c r="G351" s="70"/>
      <c r="H351" s="88">
        <f ca="1" t="shared" si="15"/>
      </c>
      <c r="I351" s="88">
        <f ca="1" t="shared" si="16"/>
      </c>
      <c r="J351" s="31"/>
      <c r="K351" s="90"/>
      <c r="L351" s="90"/>
      <c r="M351" s="90"/>
      <c r="N351" s="90" t="s">
        <v>260</v>
      </c>
      <c r="O351" s="90"/>
      <c r="P351" s="90"/>
    </row>
    <row r="352" spans="1:16" ht="12.75">
      <c r="A352" s="96">
        <f ca="1" t="shared" si="14"/>
      </c>
      <c r="B352" s="70"/>
      <c r="C352" s="70"/>
      <c r="D352" s="70"/>
      <c r="E352" s="70"/>
      <c r="F352" s="70"/>
      <c r="G352" s="70"/>
      <c r="H352" s="88">
        <f ca="1" t="shared" si="15"/>
      </c>
      <c r="I352" s="88">
        <f ca="1" t="shared" si="16"/>
      </c>
      <c r="J352" s="31"/>
      <c r="K352" s="90"/>
      <c r="L352" s="90"/>
      <c r="M352" s="90"/>
      <c r="N352" s="90" t="s">
        <v>122</v>
      </c>
      <c r="O352" s="90"/>
      <c r="P352" s="90"/>
    </row>
    <row r="353" spans="1:16" ht="12.75">
      <c r="A353" s="96">
        <f ca="1" t="shared" si="14"/>
      </c>
      <c r="B353" s="70"/>
      <c r="C353" s="70"/>
      <c r="D353" s="70"/>
      <c r="E353" s="70"/>
      <c r="F353" s="70"/>
      <c r="G353" s="70"/>
      <c r="H353" s="88">
        <f ca="1" t="shared" si="15"/>
      </c>
      <c r="I353" s="88">
        <f ca="1" t="shared" si="16"/>
      </c>
      <c r="J353" s="31"/>
      <c r="K353" s="90"/>
      <c r="L353" s="90"/>
      <c r="M353" s="90"/>
      <c r="N353" s="90" t="s">
        <v>123</v>
      </c>
      <c r="O353" s="90"/>
      <c r="P353" s="90"/>
    </row>
    <row r="354" spans="1:16" ht="12.75">
      <c r="A354" s="96">
        <f ca="1" t="shared" si="14"/>
      </c>
      <c r="B354" s="70"/>
      <c r="C354" s="70"/>
      <c r="D354" s="70"/>
      <c r="E354" s="70"/>
      <c r="F354" s="70"/>
      <c r="G354" s="70"/>
      <c r="H354" s="88">
        <f ca="1" t="shared" si="15"/>
      </c>
      <c r="I354" s="88">
        <f ca="1" t="shared" si="16"/>
      </c>
      <c r="J354" s="31"/>
      <c r="K354" s="90"/>
      <c r="L354" s="90"/>
      <c r="M354" s="90"/>
      <c r="N354" s="90" t="s">
        <v>1597</v>
      </c>
      <c r="O354" s="90"/>
      <c r="P354" s="90"/>
    </row>
    <row r="355" spans="1:16" ht="12.75">
      <c r="A355" s="96">
        <f ca="1" t="shared" si="14"/>
      </c>
      <c r="B355" s="70"/>
      <c r="C355" s="70"/>
      <c r="D355" s="70"/>
      <c r="E355" s="70"/>
      <c r="F355" s="70"/>
      <c r="G355" s="70"/>
      <c r="H355" s="88">
        <f ca="1" t="shared" si="15"/>
      </c>
      <c r="I355" s="88">
        <f ca="1" t="shared" si="16"/>
      </c>
      <c r="J355" s="31"/>
      <c r="K355" s="90"/>
      <c r="L355" s="90"/>
      <c r="M355" s="90"/>
      <c r="N355" s="90" t="s">
        <v>261</v>
      </c>
      <c r="O355" s="90"/>
      <c r="P355" s="90"/>
    </row>
    <row r="356" spans="1:16" ht="12.75">
      <c r="A356" s="96">
        <f ca="1" t="shared" si="14"/>
      </c>
      <c r="B356" s="70"/>
      <c r="C356" s="70"/>
      <c r="D356" s="70"/>
      <c r="E356" s="70"/>
      <c r="F356" s="70"/>
      <c r="G356" s="70"/>
      <c r="H356" s="88">
        <f ca="1" t="shared" si="15"/>
      </c>
      <c r="I356" s="88">
        <f ca="1" t="shared" si="16"/>
      </c>
      <c r="J356" s="31"/>
      <c r="K356" s="90"/>
      <c r="L356" s="90"/>
      <c r="M356" s="90"/>
      <c r="N356" s="90" t="s">
        <v>262</v>
      </c>
      <c r="O356" s="90"/>
      <c r="P356" s="90"/>
    </row>
    <row r="357" spans="1:16" ht="12.75">
      <c r="A357" s="96">
        <f ca="1" t="shared" si="14"/>
      </c>
      <c r="B357" s="70"/>
      <c r="C357" s="70"/>
      <c r="D357" s="70"/>
      <c r="E357" s="70"/>
      <c r="F357" s="70"/>
      <c r="G357" s="70"/>
      <c r="H357" s="88">
        <f ca="1" t="shared" si="15"/>
      </c>
      <c r="I357" s="88">
        <f ca="1" t="shared" si="16"/>
      </c>
      <c r="J357" s="31"/>
      <c r="K357" s="90"/>
      <c r="L357" s="90"/>
      <c r="M357" s="90"/>
      <c r="N357" s="90" t="s">
        <v>1354</v>
      </c>
      <c r="O357" s="90"/>
      <c r="P357" s="90"/>
    </row>
    <row r="358" spans="1:16" ht="12.75">
      <c r="A358" s="96">
        <f ca="1" t="shared" si="14"/>
      </c>
      <c r="B358" s="70"/>
      <c r="C358" s="70"/>
      <c r="D358" s="70"/>
      <c r="E358" s="70"/>
      <c r="F358" s="70"/>
      <c r="G358" s="70"/>
      <c r="H358" s="88">
        <f ca="1" t="shared" si="15"/>
      </c>
      <c r="I358" s="88">
        <f ca="1" t="shared" si="16"/>
      </c>
      <c r="J358" s="31"/>
      <c r="K358" s="90"/>
      <c r="L358" s="90"/>
      <c r="M358" s="90"/>
      <c r="N358" s="90" t="s">
        <v>124</v>
      </c>
      <c r="O358" s="90"/>
      <c r="P358" s="90"/>
    </row>
    <row r="359" spans="1:16" ht="12.75">
      <c r="A359" s="96">
        <f ca="1" t="shared" si="14"/>
      </c>
      <c r="B359" s="70"/>
      <c r="C359" s="70"/>
      <c r="D359" s="70"/>
      <c r="E359" s="70"/>
      <c r="F359" s="70"/>
      <c r="G359" s="70"/>
      <c r="H359" s="88">
        <f ca="1" t="shared" si="15"/>
      </c>
      <c r="I359" s="88">
        <f ca="1" t="shared" si="16"/>
      </c>
      <c r="J359" s="31"/>
      <c r="K359" s="90"/>
      <c r="L359" s="90"/>
      <c r="M359" s="90"/>
      <c r="N359" s="90" t="s">
        <v>1621</v>
      </c>
      <c r="O359" s="90"/>
      <c r="P359" s="90"/>
    </row>
    <row r="360" spans="1:16" ht="12.75">
      <c r="A360" s="96">
        <f ca="1" t="shared" si="14"/>
      </c>
      <c r="B360" s="70"/>
      <c r="C360" s="70"/>
      <c r="D360" s="70"/>
      <c r="E360" s="70"/>
      <c r="F360" s="70"/>
      <c r="G360" s="70"/>
      <c r="H360" s="88">
        <f ca="1" t="shared" si="15"/>
      </c>
      <c r="I360" s="88">
        <f ca="1" t="shared" si="16"/>
      </c>
      <c r="J360" s="31"/>
      <c r="K360" s="90"/>
      <c r="L360" s="90"/>
      <c r="M360" s="90"/>
      <c r="N360" s="90" t="s">
        <v>125</v>
      </c>
      <c r="O360" s="90"/>
      <c r="P360" s="90"/>
    </row>
    <row r="361" spans="1:16" ht="12.75">
      <c r="A361" s="96">
        <f ca="1" t="shared" si="14"/>
      </c>
      <c r="B361" s="70"/>
      <c r="C361" s="70"/>
      <c r="D361" s="70"/>
      <c r="E361" s="70"/>
      <c r="F361" s="70"/>
      <c r="G361" s="70"/>
      <c r="H361" s="88">
        <f ca="1" t="shared" si="15"/>
      </c>
      <c r="I361" s="88">
        <f ca="1" t="shared" si="16"/>
      </c>
      <c r="J361" s="31"/>
      <c r="K361" s="90"/>
      <c r="L361" s="90"/>
      <c r="M361" s="90"/>
      <c r="N361" s="90" t="s">
        <v>1605</v>
      </c>
      <c r="O361" s="90"/>
      <c r="P361" s="90"/>
    </row>
    <row r="362" spans="1:16" ht="12.75">
      <c r="A362" s="96">
        <f ca="1" t="shared" si="14"/>
      </c>
      <c r="B362" s="70"/>
      <c r="C362" s="70"/>
      <c r="D362" s="70"/>
      <c r="E362" s="70"/>
      <c r="F362" s="70"/>
      <c r="G362" s="70"/>
      <c r="H362" s="88">
        <f ca="1" t="shared" si="15"/>
      </c>
      <c r="I362" s="88">
        <f ca="1" t="shared" si="16"/>
      </c>
      <c r="J362" s="31"/>
      <c r="K362" s="90"/>
      <c r="L362" s="90"/>
      <c r="M362" s="90"/>
      <c r="N362" s="90" t="s">
        <v>263</v>
      </c>
      <c r="O362" s="90"/>
      <c r="P362" s="90"/>
    </row>
    <row r="363" spans="1:16" ht="12.75">
      <c r="A363" s="96">
        <f ca="1" t="shared" si="14"/>
      </c>
      <c r="B363" s="70"/>
      <c r="C363" s="70"/>
      <c r="D363" s="70"/>
      <c r="E363" s="70"/>
      <c r="F363" s="70"/>
      <c r="G363" s="70"/>
      <c r="H363" s="88">
        <f ca="1" t="shared" si="15"/>
      </c>
      <c r="I363" s="88">
        <f ca="1" t="shared" si="16"/>
      </c>
      <c r="J363" s="31"/>
      <c r="K363" s="90"/>
      <c r="L363" s="90"/>
      <c r="M363" s="90"/>
      <c r="N363" s="90" t="s">
        <v>264</v>
      </c>
      <c r="O363" s="90"/>
      <c r="P363" s="90"/>
    </row>
    <row r="364" spans="1:16" ht="12.75">
      <c r="A364" s="96">
        <f ca="1" t="shared" si="14"/>
      </c>
      <c r="B364" s="70"/>
      <c r="C364" s="70"/>
      <c r="D364" s="70"/>
      <c r="E364" s="70"/>
      <c r="F364" s="70"/>
      <c r="G364" s="70"/>
      <c r="H364" s="88">
        <f ca="1" t="shared" si="15"/>
      </c>
      <c r="I364" s="88">
        <f ca="1" t="shared" si="16"/>
      </c>
      <c r="J364" s="31"/>
      <c r="K364" s="90"/>
      <c r="L364" s="90"/>
      <c r="M364" s="90"/>
      <c r="N364" s="90" t="s">
        <v>1355</v>
      </c>
      <c r="O364" s="90"/>
      <c r="P364" s="90"/>
    </row>
    <row r="365" spans="1:16" ht="12.75">
      <c r="A365" s="96">
        <f ca="1" t="shared" si="14"/>
      </c>
      <c r="B365" s="70"/>
      <c r="C365" s="70"/>
      <c r="D365" s="70"/>
      <c r="E365" s="70"/>
      <c r="F365" s="70"/>
      <c r="G365" s="70"/>
      <c r="H365" s="88">
        <f ca="1" t="shared" si="15"/>
      </c>
      <c r="I365" s="88">
        <f ca="1" t="shared" si="16"/>
      </c>
      <c r="J365" s="31"/>
      <c r="K365" s="90"/>
      <c r="L365" s="90"/>
      <c r="M365" s="90"/>
      <c r="N365" s="90" t="s">
        <v>265</v>
      </c>
      <c r="O365" s="90"/>
      <c r="P365" s="90"/>
    </row>
    <row r="366" spans="1:16" ht="12.75">
      <c r="A366" s="96">
        <f ca="1" t="shared" si="14"/>
      </c>
      <c r="B366" s="70"/>
      <c r="C366" s="70"/>
      <c r="D366" s="70"/>
      <c r="E366" s="70"/>
      <c r="F366" s="70"/>
      <c r="G366" s="70"/>
      <c r="H366" s="88">
        <f ca="1" t="shared" si="15"/>
      </c>
      <c r="I366" s="88">
        <f ca="1" t="shared" si="16"/>
      </c>
      <c r="J366" s="31"/>
      <c r="K366" s="90"/>
      <c r="L366" s="90"/>
      <c r="M366" s="90"/>
      <c r="N366" s="90" t="s">
        <v>126</v>
      </c>
      <c r="O366" s="90"/>
      <c r="P366" s="90"/>
    </row>
    <row r="367" spans="1:16" ht="12.75">
      <c r="A367" s="96">
        <f ca="1" t="shared" si="14"/>
      </c>
      <c r="B367" s="70"/>
      <c r="C367" s="70"/>
      <c r="D367" s="70"/>
      <c r="E367" s="70"/>
      <c r="F367" s="70"/>
      <c r="G367" s="70"/>
      <c r="H367" s="88">
        <f ca="1" t="shared" si="15"/>
      </c>
      <c r="I367" s="88">
        <f ca="1" t="shared" si="16"/>
      </c>
      <c r="J367" s="31"/>
      <c r="K367" s="90"/>
      <c r="L367" s="90"/>
      <c r="M367" s="90"/>
      <c r="N367" s="90" t="s">
        <v>127</v>
      </c>
      <c r="O367" s="90"/>
      <c r="P367" s="90"/>
    </row>
    <row r="368" spans="1:16" ht="12.75">
      <c r="A368" s="96">
        <f ca="1" t="shared" si="14"/>
      </c>
      <c r="B368" s="70"/>
      <c r="C368" s="70"/>
      <c r="D368" s="70"/>
      <c r="E368" s="70"/>
      <c r="F368" s="70"/>
      <c r="G368" s="70"/>
      <c r="H368" s="88">
        <f ca="1" t="shared" si="15"/>
      </c>
      <c r="I368" s="88">
        <f ca="1" t="shared" si="16"/>
      </c>
      <c r="J368" s="31"/>
      <c r="K368" s="90"/>
      <c r="L368" s="90"/>
      <c r="M368" s="90"/>
      <c r="N368" s="90" t="s">
        <v>266</v>
      </c>
      <c r="O368" s="90"/>
      <c r="P368" s="90"/>
    </row>
    <row r="369" spans="1:16" ht="12.75">
      <c r="A369" s="96">
        <f ca="1" t="shared" si="14"/>
      </c>
      <c r="B369" s="70"/>
      <c r="C369" s="70"/>
      <c r="D369" s="70"/>
      <c r="E369" s="70"/>
      <c r="F369" s="70"/>
      <c r="G369" s="70"/>
      <c r="H369" s="88">
        <f ca="1" t="shared" si="15"/>
      </c>
      <c r="I369" s="88">
        <f ca="1" t="shared" si="16"/>
      </c>
      <c r="J369" s="31"/>
      <c r="K369" s="90"/>
      <c r="L369" s="90"/>
      <c r="M369" s="90"/>
      <c r="N369" s="90" t="s">
        <v>267</v>
      </c>
      <c r="O369" s="90"/>
      <c r="P369" s="90"/>
    </row>
    <row r="370" spans="1:16" ht="12.75">
      <c r="A370" s="96">
        <f ca="1" t="shared" si="14"/>
      </c>
      <c r="B370" s="70"/>
      <c r="C370" s="70"/>
      <c r="D370" s="70"/>
      <c r="E370" s="70"/>
      <c r="F370" s="70"/>
      <c r="G370" s="70"/>
      <c r="H370" s="88">
        <f ca="1" t="shared" si="15"/>
      </c>
      <c r="I370" s="88">
        <f ca="1" t="shared" si="16"/>
      </c>
      <c r="J370" s="31"/>
      <c r="K370" s="90"/>
      <c r="L370" s="90"/>
      <c r="M370" s="90"/>
      <c r="N370" s="90" t="s">
        <v>268</v>
      </c>
      <c r="O370" s="90"/>
      <c r="P370" s="90"/>
    </row>
    <row r="371" spans="1:10" ht="12.75">
      <c r="A371" s="96">
        <f ca="1" t="shared" si="14"/>
      </c>
      <c r="B371" s="70"/>
      <c r="C371" s="70"/>
      <c r="D371" s="70"/>
      <c r="E371" s="70"/>
      <c r="F371" s="70"/>
      <c r="G371" s="70"/>
      <c r="H371" s="88">
        <f ca="1" t="shared" si="15"/>
      </c>
      <c r="I371" s="88">
        <f ca="1" t="shared" si="16"/>
      </c>
      <c r="J371" s="31"/>
    </row>
    <row r="372" spans="1:10" ht="12.75">
      <c r="A372" s="96">
        <f ca="1" t="shared" si="14"/>
      </c>
      <c r="B372" s="70"/>
      <c r="C372" s="70"/>
      <c r="D372" s="70"/>
      <c r="E372" s="70"/>
      <c r="F372" s="70"/>
      <c r="G372" s="70"/>
      <c r="H372" s="88">
        <f ca="1" t="shared" si="15"/>
      </c>
      <c r="I372" s="88">
        <f ca="1" t="shared" si="16"/>
      </c>
      <c r="J372" s="31"/>
    </row>
    <row r="373" spans="1:10" ht="12.75">
      <c r="A373" s="96">
        <f ca="1" t="shared" si="14"/>
      </c>
      <c r="B373" s="70"/>
      <c r="C373" s="70"/>
      <c r="D373" s="70"/>
      <c r="E373" s="70"/>
      <c r="F373" s="70"/>
      <c r="G373" s="70"/>
      <c r="H373" s="88">
        <f ca="1" t="shared" si="15"/>
      </c>
      <c r="I373" s="88">
        <f ca="1" t="shared" si="16"/>
      </c>
      <c r="J373" s="31"/>
    </row>
    <row r="374" spans="1:10" ht="12.75">
      <c r="A374" s="96">
        <f ca="1" t="shared" si="14"/>
      </c>
      <c r="B374" s="70"/>
      <c r="C374" s="70"/>
      <c r="D374" s="70"/>
      <c r="E374" s="70"/>
      <c r="F374" s="70"/>
      <c r="G374" s="70"/>
      <c r="H374" s="88">
        <f ca="1" t="shared" si="15"/>
      </c>
      <c r="I374" s="88">
        <f ca="1" t="shared" si="16"/>
      </c>
      <c r="J374" s="31"/>
    </row>
    <row r="375" spans="1:10" ht="12.75">
      <c r="A375" s="96">
        <f ca="1" t="shared" si="14"/>
      </c>
      <c r="B375" s="70"/>
      <c r="C375" s="70"/>
      <c r="D375" s="70"/>
      <c r="E375" s="70"/>
      <c r="F375" s="70"/>
      <c r="G375" s="70"/>
      <c r="H375" s="88">
        <f ca="1" t="shared" si="15"/>
      </c>
      <c r="I375" s="88">
        <f ca="1" t="shared" si="16"/>
      </c>
      <c r="J375" s="31"/>
    </row>
    <row r="376" spans="1:10" ht="12.75">
      <c r="A376" s="96">
        <f ca="1" t="shared" si="14"/>
      </c>
      <c r="B376" s="70"/>
      <c r="C376" s="70"/>
      <c r="D376" s="70"/>
      <c r="E376" s="70"/>
      <c r="F376" s="70"/>
      <c r="G376" s="70"/>
      <c r="H376" s="88">
        <f ca="1" t="shared" si="15"/>
      </c>
      <c r="I376" s="88">
        <f ca="1" t="shared" si="16"/>
      </c>
      <c r="J376" s="31"/>
    </row>
    <row r="377" spans="1:10" ht="12.75">
      <c r="A377" s="96">
        <f ca="1" t="shared" si="14"/>
      </c>
      <c r="B377" s="70"/>
      <c r="C377" s="70"/>
      <c r="D377" s="70"/>
      <c r="E377" s="70"/>
      <c r="F377" s="70"/>
      <c r="G377" s="70"/>
      <c r="H377" s="88">
        <f ca="1" t="shared" si="15"/>
      </c>
      <c r="I377" s="88">
        <f ca="1" t="shared" si="16"/>
      </c>
      <c r="J377" s="31"/>
    </row>
    <row r="378" spans="1:10" ht="12.75">
      <c r="A378" s="69"/>
      <c r="B378" s="70"/>
      <c r="C378" s="70"/>
      <c r="D378" s="70"/>
      <c r="E378" s="70"/>
      <c r="F378" s="70"/>
      <c r="G378" s="70"/>
      <c r="H378" s="88">
        <f aca="true" ca="1" t="shared" si="17" ref="H378:H412">IF(OFFSET(Data_Type,ROW()-ROW(Data_Type),0)="number",_xlfn.AGGREGATE(4,6,(OFFSET(INDIRECT("'"&amp;OFFSET(Name_of_Data_Sheet,0,1)&amp;"'!A1"),1,ROW()-ROW(Data_Type)-1,OFFSET(Number_of_Data_Records,0,1)))),"")</f>
      </c>
      <c r="I378" s="88">
        <f aca="true" ca="1" t="shared" si="18" ref="I378:I412">IF(OFFSET(Data_Type,ROW()-ROW(Data_Type),0)="number",_xlfn.AGGREGATE(5,6,(OFFSET(INDIRECT("'"&amp;OFFSET(Name_of_Data_Sheet,0,1)&amp;"'!A2"),1,ROW()-ROW(Data_Type)-1,OFFSET(Number_of_Data_Records,0,1)))),"")</f>
      </c>
      <c r="J378" s="31"/>
    </row>
    <row r="379" spans="1:10" ht="12.75">
      <c r="A379" s="69"/>
      <c r="B379" s="70"/>
      <c r="C379" s="70"/>
      <c r="D379" s="70"/>
      <c r="E379" s="70"/>
      <c r="F379" s="70"/>
      <c r="G379" s="70"/>
      <c r="H379" s="88">
        <f ca="1" t="shared" si="17"/>
      </c>
      <c r="I379" s="88">
        <f ca="1" t="shared" si="18"/>
      </c>
      <c r="J379" s="31"/>
    </row>
    <row r="380" spans="1:10" ht="12.75">
      <c r="A380" s="69"/>
      <c r="B380" s="70"/>
      <c r="C380" s="70"/>
      <c r="D380" s="70"/>
      <c r="E380" s="70"/>
      <c r="F380" s="70"/>
      <c r="G380" s="70"/>
      <c r="H380" s="88">
        <f ca="1" t="shared" si="17"/>
      </c>
      <c r="I380" s="88">
        <f ca="1" t="shared" si="18"/>
      </c>
      <c r="J380" s="31"/>
    </row>
    <row r="381" spans="1:10" ht="12.75">
      <c r="A381" s="69"/>
      <c r="B381" s="70"/>
      <c r="C381" s="70"/>
      <c r="D381" s="70"/>
      <c r="E381" s="70"/>
      <c r="F381" s="70"/>
      <c r="G381" s="70"/>
      <c r="H381" s="88">
        <f ca="1" t="shared" si="17"/>
      </c>
      <c r="I381" s="88">
        <f ca="1" t="shared" si="18"/>
      </c>
      <c r="J381" s="31"/>
    </row>
    <row r="382" spans="1:10" ht="12.75">
      <c r="A382" s="69"/>
      <c r="B382" s="70"/>
      <c r="C382" s="70"/>
      <c r="D382" s="70"/>
      <c r="E382" s="70"/>
      <c r="F382" s="70"/>
      <c r="G382" s="70"/>
      <c r="H382" s="88">
        <f ca="1" t="shared" si="17"/>
      </c>
      <c r="I382" s="88">
        <f ca="1" t="shared" si="18"/>
      </c>
      <c r="J382" s="31"/>
    </row>
    <row r="383" spans="1:10" ht="12.75">
      <c r="A383" s="69"/>
      <c r="B383" s="70"/>
      <c r="C383" s="70"/>
      <c r="D383" s="70"/>
      <c r="E383" s="70"/>
      <c r="F383" s="70"/>
      <c r="G383" s="70"/>
      <c r="H383" s="88">
        <f ca="1" t="shared" si="17"/>
      </c>
      <c r="I383" s="88">
        <f ca="1" t="shared" si="18"/>
      </c>
      <c r="J383" s="31"/>
    </row>
    <row r="384" spans="1:10" ht="12.75">
      <c r="A384" s="69"/>
      <c r="B384" s="70"/>
      <c r="C384" s="70"/>
      <c r="D384" s="70"/>
      <c r="E384" s="70"/>
      <c r="F384" s="70"/>
      <c r="G384" s="70"/>
      <c r="H384" s="88">
        <f ca="1" t="shared" si="17"/>
      </c>
      <c r="I384" s="88">
        <f ca="1" t="shared" si="18"/>
      </c>
      <c r="J384" s="31"/>
    </row>
    <row r="385" spans="1:10" ht="12.75">
      <c r="A385" s="69"/>
      <c r="B385" s="70"/>
      <c r="C385" s="70"/>
      <c r="D385" s="70"/>
      <c r="E385" s="70"/>
      <c r="F385" s="70"/>
      <c r="G385" s="70"/>
      <c r="H385" s="88">
        <f ca="1" t="shared" si="17"/>
      </c>
      <c r="I385" s="88">
        <f ca="1" t="shared" si="18"/>
      </c>
      <c r="J385" s="31"/>
    </row>
    <row r="386" spans="1:10" ht="12.75">
      <c r="A386" s="69"/>
      <c r="B386" s="70"/>
      <c r="C386" s="70"/>
      <c r="D386" s="70"/>
      <c r="E386" s="70"/>
      <c r="F386" s="70"/>
      <c r="G386" s="70"/>
      <c r="H386" s="88">
        <f ca="1" t="shared" si="17"/>
      </c>
      <c r="I386" s="88">
        <f ca="1" t="shared" si="18"/>
      </c>
      <c r="J386" s="31"/>
    </row>
    <row r="387" spans="1:10" ht="12.75">
      <c r="A387" s="69"/>
      <c r="B387" s="70"/>
      <c r="C387" s="70"/>
      <c r="D387" s="70"/>
      <c r="E387" s="70"/>
      <c r="F387" s="70"/>
      <c r="G387" s="70"/>
      <c r="H387" s="88">
        <f ca="1" t="shared" si="17"/>
      </c>
      <c r="I387" s="88">
        <f ca="1" t="shared" si="18"/>
      </c>
      <c r="J387" s="31"/>
    </row>
    <row r="388" spans="1:10" ht="12.75">
      <c r="A388" s="69"/>
      <c r="B388" s="70"/>
      <c r="C388" s="70"/>
      <c r="D388" s="70"/>
      <c r="E388" s="70"/>
      <c r="F388" s="70"/>
      <c r="G388" s="70"/>
      <c r="H388" s="88">
        <f ca="1" t="shared" si="17"/>
      </c>
      <c r="I388" s="88">
        <f ca="1" t="shared" si="18"/>
      </c>
      <c r="J388" s="31"/>
    </row>
    <row r="389" spans="1:10" ht="12.75">
      <c r="A389" s="69"/>
      <c r="B389" s="70"/>
      <c r="C389" s="70"/>
      <c r="D389" s="70"/>
      <c r="E389" s="70"/>
      <c r="F389" s="70"/>
      <c r="G389" s="70"/>
      <c r="H389" s="88">
        <f ca="1" t="shared" si="17"/>
      </c>
      <c r="I389" s="88">
        <f ca="1" t="shared" si="18"/>
      </c>
      <c r="J389" s="31"/>
    </row>
    <row r="390" spans="1:10" ht="12.75">
      <c r="A390" s="69"/>
      <c r="B390" s="70"/>
      <c r="C390" s="70"/>
      <c r="D390" s="70"/>
      <c r="E390" s="70"/>
      <c r="F390" s="70"/>
      <c r="G390" s="70"/>
      <c r="H390" s="88">
        <f ca="1" t="shared" si="17"/>
      </c>
      <c r="I390" s="88">
        <f ca="1" t="shared" si="18"/>
      </c>
      <c r="J390" s="31"/>
    </row>
    <row r="391" spans="1:10" ht="12.75">
      <c r="A391" s="69"/>
      <c r="B391" s="70"/>
      <c r="C391" s="70"/>
      <c r="D391" s="70"/>
      <c r="E391" s="70"/>
      <c r="F391" s="70"/>
      <c r="G391" s="70"/>
      <c r="H391" s="88">
        <f ca="1" t="shared" si="17"/>
      </c>
      <c r="I391" s="88">
        <f ca="1" t="shared" si="18"/>
      </c>
      <c r="J391" s="31"/>
    </row>
    <row r="392" spans="1:10" ht="12.75">
      <c r="A392" s="69"/>
      <c r="B392" s="70"/>
      <c r="C392" s="70"/>
      <c r="D392" s="70"/>
      <c r="E392" s="70"/>
      <c r="F392" s="70"/>
      <c r="G392" s="70"/>
      <c r="H392" s="88">
        <f ca="1" t="shared" si="17"/>
      </c>
      <c r="I392" s="88">
        <f ca="1" t="shared" si="18"/>
      </c>
      <c r="J392" s="31"/>
    </row>
    <row r="393" spans="1:10" ht="12.75">
      <c r="A393" s="69"/>
      <c r="B393" s="70"/>
      <c r="C393" s="70"/>
      <c r="D393" s="70"/>
      <c r="E393" s="70"/>
      <c r="F393" s="70"/>
      <c r="G393" s="70"/>
      <c r="H393" s="88">
        <f ca="1" t="shared" si="17"/>
      </c>
      <c r="I393" s="88">
        <f ca="1" t="shared" si="18"/>
      </c>
      <c r="J393" s="31"/>
    </row>
    <row r="394" spans="1:10" ht="12.75">
      <c r="A394" s="69"/>
      <c r="B394" s="70"/>
      <c r="C394" s="70"/>
      <c r="D394" s="70"/>
      <c r="E394" s="70"/>
      <c r="F394" s="70"/>
      <c r="G394" s="70"/>
      <c r="H394" s="88">
        <f ca="1" t="shared" si="17"/>
      </c>
      <c r="I394" s="88">
        <f ca="1" t="shared" si="18"/>
      </c>
      <c r="J394" s="31"/>
    </row>
    <row r="395" spans="1:10" ht="12.75">
      <c r="A395" s="69"/>
      <c r="B395" s="70"/>
      <c r="C395" s="70"/>
      <c r="D395" s="70"/>
      <c r="E395" s="70"/>
      <c r="F395" s="70"/>
      <c r="G395" s="70"/>
      <c r="H395" s="88">
        <f ca="1" t="shared" si="17"/>
      </c>
      <c r="I395" s="88">
        <f ca="1" t="shared" si="18"/>
      </c>
      <c r="J395" s="31"/>
    </row>
    <row r="396" spans="1:10" ht="12.75">
      <c r="A396" s="69"/>
      <c r="B396" s="70"/>
      <c r="C396" s="70"/>
      <c r="D396" s="70"/>
      <c r="E396" s="70"/>
      <c r="F396" s="70"/>
      <c r="G396" s="70"/>
      <c r="H396" s="88">
        <f ca="1" t="shared" si="17"/>
      </c>
      <c r="I396" s="88">
        <f ca="1" t="shared" si="18"/>
      </c>
      <c r="J396" s="31"/>
    </row>
    <row r="397" spans="1:10" ht="12.75">
      <c r="A397" s="69"/>
      <c r="B397" s="70"/>
      <c r="C397" s="70"/>
      <c r="D397" s="70"/>
      <c r="E397" s="70"/>
      <c r="F397" s="70"/>
      <c r="G397" s="70"/>
      <c r="H397" s="88">
        <f ca="1" t="shared" si="17"/>
      </c>
      <c r="I397" s="88">
        <f ca="1" t="shared" si="18"/>
      </c>
      <c r="J397" s="31"/>
    </row>
    <row r="398" spans="1:10" ht="12.75">
      <c r="A398" s="69"/>
      <c r="B398" s="70"/>
      <c r="C398" s="70"/>
      <c r="D398" s="70"/>
      <c r="E398" s="70"/>
      <c r="F398" s="70"/>
      <c r="G398" s="70"/>
      <c r="H398" s="88">
        <f ca="1" t="shared" si="17"/>
      </c>
      <c r="I398" s="88">
        <f ca="1" t="shared" si="18"/>
      </c>
      <c r="J398" s="31"/>
    </row>
    <row r="399" spans="1:10" ht="12.75">
      <c r="A399" s="69"/>
      <c r="B399" s="70"/>
      <c r="C399" s="70"/>
      <c r="D399" s="70"/>
      <c r="E399" s="70"/>
      <c r="F399" s="70"/>
      <c r="G399" s="70"/>
      <c r="H399" s="88">
        <f ca="1" t="shared" si="17"/>
      </c>
      <c r="I399" s="88">
        <f ca="1" t="shared" si="18"/>
      </c>
      <c r="J399" s="31"/>
    </row>
    <row r="400" spans="1:10" ht="12.75">
      <c r="A400" s="69"/>
      <c r="B400" s="70"/>
      <c r="C400" s="70"/>
      <c r="D400" s="70"/>
      <c r="E400" s="70"/>
      <c r="F400" s="70"/>
      <c r="G400" s="70"/>
      <c r="H400" s="88">
        <f ca="1" t="shared" si="17"/>
      </c>
      <c r="I400" s="88">
        <f ca="1" t="shared" si="18"/>
      </c>
      <c r="J400" s="31"/>
    </row>
    <row r="401" spans="1:10" ht="12.75">
      <c r="A401" s="69"/>
      <c r="B401" s="70"/>
      <c r="C401" s="70"/>
      <c r="D401" s="70"/>
      <c r="E401" s="70"/>
      <c r="F401" s="70"/>
      <c r="G401" s="70"/>
      <c r="H401" s="88">
        <f ca="1" t="shared" si="17"/>
      </c>
      <c r="I401" s="88">
        <f ca="1" t="shared" si="18"/>
      </c>
      <c r="J401" s="31"/>
    </row>
    <row r="402" spans="1:10" ht="12.75">
      <c r="A402" s="69"/>
      <c r="B402" s="70"/>
      <c r="C402" s="70"/>
      <c r="D402" s="70"/>
      <c r="E402" s="70"/>
      <c r="F402" s="70"/>
      <c r="G402" s="70"/>
      <c r="H402" s="88">
        <f ca="1" t="shared" si="17"/>
      </c>
      <c r="I402" s="88">
        <f ca="1" t="shared" si="18"/>
      </c>
      <c r="J402" s="31"/>
    </row>
    <row r="403" spans="1:10" ht="12.75">
      <c r="A403" s="69"/>
      <c r="B403" s="70"/>
      <c r="C403" s="70"/>
      <c r="D403" s="70"/>
      <c r="E403" s="70"/>
      <c r="F403" s="70"/>
      <c r="G403" s="70"/>
      <c r="H403" s="88">
        <f ca="1" t="shared" si="17"/>
      </c>
      <c r="I403" s="88">
        <f ca="1" t="shared" si="18"/>
      </c>
      <c r="J403" s="31"/>
    </row>
    <row r="404" spans="1:10" ht="12.75">
      <c r="A404" s="69"/>
      <c r="B404" s="70"/>
      <c r="C404" s="70"/>
      <c r="D404" s="70"/>
      <c r="E404" s="70"/>
      <c r="F404" s="70"/>
      <c r="G404" s="70"/>
      <c r="H404" s="88">
        <f ca="1" t="shared" si="17"/>
      </c>
      <c r="I404" s="88">
        <f ca="1" t="shared" si="18"/>
      </c>
      <c r="J404" s="31"/>
    </row>
    <row r="405" spans="1:10" ht="12.75">
      <c r="A405" s="69"/>
      <c r="B405" s="70"/>
      <c r="C405" s="70"/>
      <c r="D405" s="70"/>
      <c r="E405" s="70"/>
      <c r="F405" s="70"/>
      <c r="G405" s="70"/>
      <c r="H405" s="88">
        <f ca="1" t="shared" si="17"/>
      </c>
      <c r="I405" s="88">
        <f ca="1" t="shared" si="18"/>
      </c>
      <c r="J405" s="31"/>
    </row>
    <row r="406" spans="1:10" ht="12.75">
      <c r="A406" s="69"/>
      <c r="B406" s="70"/>
      <c r="C406" s="70"/>
      <c r="D406" s="70"/>
      <c r="E406" s="70"/>
      <c r="F406" s="70"/>
      <c r="G406" s="70"/>
      <c r="H406" s="88">
        <f ca="1" t="shared" si="17"/>
      </c>
      <c r="I406" s="88">
        <f ca="1" t="shared" si="18"/>
      </c>
      <c r="J406" s="31"/>
    </row>
    <row r="407" spans="1:10" ht="12.75">
      <c r="A407" s="69"/>
      <c r="B407" s="70"/>
      <c r="C407" s="70"/>
      <c r="D407" s="70"/>
      <c r="E407" s="70"/>
      <c r="F407" s="70"/>
      <c r="G407" s="70"/>
      <c r="H407" s="88">
        <f ca="1" t="shared" si="17"/>
      </c>
      <c r="I407" s="88">
        <f ca="1" t="shared" si="18"/>
      </c>
      <c r="J407" s="31"/>
    </row>
    <row r="408" spans="1:10" ht="12.75">
      <c r="A408" s="69"/>
      <c r="B408" s="70"/>
      <c r="C408" s="70"/>
      <c r="D408" s="70"/>
      <c r="E408" s="70"/>
      <c r="F408" s="70"/>
      <c r="G408" s="70"/>
      <c r="H408" s="88">
        <f ca="1" t="shared" si="17"/>
      </c>
      <c r="I408" s="88">
        <f ca="1" t="shared" si="18"/>
      </c>
      <c r="J408" s="31"/>
    </row>
    <row r="409" spans="1:10" ht="12.75">
      <c r="A409" s="69"/>
      <c r="B409" s="70"/>
      <c r="C409" s="70"/>
      <c r="D409" s="70"/>
      <c r="E409" s="70"/>
      <c r="F409" s="70"/>
      <c r="G409" s="70"/>
      <c r="H409" s="88">
        <f ca="1" t="shared" si="17"/>
      </c>
      <c r="I409" s="88">
        <f ca="1" t="shared" si="18"/>
      </c>
      <c r="J409" s="31"/>
    </row>
    <row r="410" spans="1:10" ht="12.75">
      <c r="A410" s="69"/>
      <c r="B410" s="70"/>
      <c r="C410" s="70"/>
      <c r="D410" s="70"/>
      <c r="E410" s="70"/>
      <c r="F410" s="70"/>
      <c r="G410" s="70"/>
      <c r="H410" s="88">
        <f ca="1" t="shared" si="17"/>
      </c>
      <c r="I410" s="88">
        <f ca="1" t="shared" si="18"/>
      </c>
      <c r="J410" s="31"/>
    </row>
    <row r="411" spans="1:10" ht="12.75">
      <c r="A411" s="69"/>
      <c r="B411" s="70"/>
      <c r="C411" s="70"/>
      <c r="D411" s="70"/>
      <c r="E411" s="70"/>
      <c r="F411" s="70"/>
      <c r="G411" s="70"/>
      <c r="H411" s="88">
        <f ca="1" t="shared" si="17"/>
      </c>
      <c r="I411" s="88">
        <f ca="1" t="shared" si="18"/>
      </c>
      <c r="J411" s="31"/>
    </row>
    <row r="412" spans="1:10" ht="12.75">
      <c r="A412" s="69"/>
      <c r="B412" s="70"/>
      <c r="C412" s="70"/>
      <c r="D412" s="70"/>
      <c r="E412" s="70"/>
      <c r="F412" s="70"/>
      <c r="G412" s="70"/>
      <c r="H412" s="88">
        <f ca="1" t="shared" si="17"/>
      </c>
      <c r="I412" s="88">
        <f ca="1" t="shared" si="18"/>
      </c>
      <c r="J412" s="31"/>
    </row>
  </sheetData>
  <sheetProtection insertRows="0"/>
  <mergeCells count="2">
    <mergeCell ref="B5:C5"/>
    <mergeCell ref="B7:D7"/>
  </mergeCells>
  <conditionalFormatting sqref="B122:B125 B155:B412">
    <cfRule type="expression" priority="15" dxfId="18" stopIfTrue="1">
      <formula>A122&lt;&gt;""</formula>
    </cfRule>
  </conditionalFormatting>
  <conditionalFormatting sqref="C122:C140 C155:C412">
    <cfRule type="expression" priority="14" dxfId="18" stopIfTrue="1">
      <formula>A122&lt;&gt;""</formula>
    </cfRule>
  </conditionalFormatting>
  <conditionalFormatting sqref="D122:D412">
    <cfRule type="expression" priority="16" dxfId="19" stopIfTrue="1">
      <formula>OR(C122="date",C122="text")</formula>
    </cfRule>
    <cfRule type="expression" priority="17" dxfId="18" stopIfTrue="1">
      <formula>OR(C122="number")</formula>
    </cfRule>
  </conditionalFormatting>
  <conditionalFormatting sqref="E122:E412">
    <cfRule type="expression" priority="12" dxfId="19" stopIfTrue="1">
      <formula>OR(C122="number",C122="text")</formula>
    </cfRule>
    <cfRule type="expression" priority="13" dxfId="18" stopIfTrue="1">
      <formula>OR(C122="datetime")</formula>
    </cfRule>
  </conditionalFormatting>
  <conditionalFormatting sqref="B46:I46">
    <cfRule type="expression" priority="9" dxfId="12" stopIfTrue="1">
      <formula>NOT(ISBLANK($B$48:$B$55))</formula>
    </cfRule>
  </conditionalFormatting>
  <conditionalFormatting sqref="B53:AO56">
    <cfRule type="expression" priority="8" dxfId="12" stopIfTrue="1">
      <formula>NOT(ISBLANK($B$48:$B$55))</formula>
    </cfRule>
  </conditionalFormatting>
  <conditionalFormatting sqref="G122:J126 F127:J412">
    <cfRule type="expression" priority="10" dxfId="20" stopIfTrue="1">
      <formula>OR($C122="number",$C122="text")</formula>
    </cfRule>
    <cfRule type="expression" priority="11" dxfId="19" stopIfTrue="1">
      <formula>OR($C122="date")</formula>
    </cfRule>
  </conditionalFormatting>
  <conditionalFormatting sqref="B126:B140">
    <cfRule type="expression" priority="7" dxfId="18" stopIfTrue="1">
      <formula>A126&lt;&gt;""</formula>
    </cfRule>
  </conditionalFormatting>
  <conditionalFormatting sqref="F122:F125">
    <cfRule type="expression" priority="5" dxfId="20" stopIfTrue="1">
      <formula>OR($C122="number",$C122="text")</formula>
    </cfRule>
    <cfRule type="expression" priority="6" dxfId="19" stopIfTrue="1">
      <formula>OR($C122="date")</formula>
    </cfRule>
  </conditionalFormatting>
  <conditionalFormatting sqref="F126">
    <cfRule type="expression" priority="3" dxfId="20" stopIfTrue="1">
      <formula>OR($C126="number",$C126="text")</formula>
    </cfRule>
    <cfRule type="expression" priority="4" dxfId="19" stopIfTrue="1">
      <formula>OR($C126="date")</formula>
    </cfRule>
  </conditionalFormatting>
  <conditionalFormatting sqref="C141:C154">
    <cfRule type="expression" priority="2" dxfId="18" stopIfTrue="1">
      <formula>A141&lt;&gt;""</formula>
    </cfRule>
  </conditionalFormatting>
  <conditionalFormatting sqref="B141:B154">
    <cfRule type="expression" priority="1" dxfId="18" stopIfTrue="1">
      <formula>A141&lt;&gt;""</formula>
    </cfRule>
  </conditionalFormatting>
  <dataValidations count="6">
    <dataValidation type="custom" allowBlank="1" showInputMessage="1" showErrorMessage="1" sqref="B18:I18">
      <formula1>NOT(ISERR(AND(FIND(".",B18),FIND("@",B18))))</formula1>
    </dataValidation>
    <dataValidation errorStyle="warning" type="list" allowBlank="1" showInputMessage="1" showErrorMessage="1" error="Location not listed?" sqref="B45:I45">
      <formula1>Site_name_list</formula1>
    </dataValidation>
    <dataValidation type="list" allowBlank="1" showInputMessage="1" showErrorMessage="1" promptTitle="Data Type" prompt="Please select DateTime, Number or Text from the drop-down list." error="Please Select fromt he drop-down list." sqref="C122:C412">
      <formula1>$M$114:$M$116</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$K$113:$K$118</formula1>
    </dataValidation>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2:D412">
      <formula1>$N$113:$N$372</formula1>
    </dataValidation>
    <dataValidation type="list" allowBlank="1" showInputMessage="1" showErrorMessage="1" promptTitle="Select a Keyword" prompt="Select a LTER Network Core Area that the data set applies to." error="Only use the listed terms" sqref="D62">
      <formula1>$O$113:$O$118</formula1>
    </dataValidation>
  </dataValidations>
  <hyperlinks>
    <hyperlink ref="B18" r:id="rId1" display="jrmclaren@utep.edu"/>
    <hyperlink ref="C18" r:id="rId2" display="kmbuckeridge@gmail.com"/>
    <hyperlink ref="B4" r:id="rId3" display="http://arc-lter.ecosystems.mbl.edu/2013jmsoils"/>
  </hyperlinks>
  <printOptions gridLines="1"/>
  <pageMargins left="0.53" right="0.38" top="0.5" bottom="0.5" header="0.5" footer="0.5"/>
  <pageSetup cellComments="atEnd" fitToHeight="10" horizontalDpi="600" verticalDpi="600" orientation="landscape" scale="99"/>
  <rowBreaks count="1" manualBreakCount="1">
    <brk id="59" max="5" man="1"/>
  </rowBreaks>
  <drawing r:id="rId6"/>
  <legacyDrawing r:id="rId5"/>
</worksheet>
</file>

<file path=xl/worksheets/sheet2.xml><?xml version="1.0" encoding="utf-8"?>
<worksheet xmlns="http://schemas.openxmlformats.org/spreadsheetml/2006/main" xmlns:r="http://schemas.openxmlformats.org/officeDocument/2006/relationships">
  <dimension ref="A1:AG76"/>
  <sheetViews>
    <sheetView zoomScalePageLayoutView="0" workbookViewId="0" topLeftCell="A1">
      <selection activeCell="A1" sqref="A1"/>
    </sheetView>
  </sheetViews>
  <sheetFormatPr defaultColWidth="8.8515625" defaultRowHeight="12.75"/>
  <sheetData>
    <row r="1" spans="1:33" s="97" customFormat="1" ht="12.75">
      <c r="A1" s="97" t="s">
        <v>1649</v>
      </c>
      <c r="B1" s="97" t="s">
        <v>1650</v>
      </c>
      <c r="C1" s="97" t="s">
        <v>1651</v>
      </c>
      <c r="D1" s="97" t="s">
        <v>1652</v>
      </c>
      <c r="E1" s="98" t="s">
        <v>1653</v>
      </c>
      <c r="F1" s="99" t="s">
        <v>1654</v>
      </c>
      <c r="G1" s="99" t="s">
        <v>1655</v>
      </c>
      <c r="H1" s="99" t="s">
        <v>1656</v>
      </c>
      <c r="I1" s="99" t="s">
        <v>1657</v>
      </c>
      <c r="J1" s="99" t="s">
        <v>1658</v>
      </c>
      <c r="K1" s="99" t="s">
        <v>1659</v>
      </c>
      <c r="L1" s="99" t="s">
        <v>1660</v>
      </c>
      <c r="M1" s="99" t="s">
        <v>1661</v>
      </c>
      <c r="N1" s="99" t="s">
        <v>1662</v>
      </c>
      <c r="O1" s="99" t="s">
        <v>1663</v>
      </c>
      <c r="P1" s="99" t="s">
        <v>1664</v>
      </c>
      <c r="Q1" s="99" t="s">
        <v>1665</v>
      </c>
      <c r="R1" s="99" t="s">
        <v>1666</v>
      </c>
      <c r="S1" s="99" t="s">
        <v>1667</v>
      </c>
      <c r="T1" s="99" t="s">
        <v>1728</v>
      </c>
      <c r="U1" s="99" t="s">
        <v>1729</v>
      </c>
      <c r="V1" s="99" t="s">
        <v>1730</v>
      </c>
      <c r="W1" s="99" t="s">
        <v>1732</v>
      </c>
      <c r="X1" s="99" t="s">
        <v>1737</v>
      </c>
      <c r="Y1" s="99" t="s">
        <v>1731</v>
      </c>
      <c r="Z1" s="99" t="s">
        <v>1738</v>
      </c>
      <c r="AA1" s="99" t="s">
        <v>1733</v>
      </c>
      <c r="AB1" s="99" t="s">
        <v>1734</v>
      </c>
      <c r="AC1" s="99" t="s">
        <v>1735</v>
      </c>
      <c r="AD1" s="99" t="s">
        <v>1736</v>
      </c>
      <c r="AE1" s="99" t="s">
        <v>1739</v>
      </c>
      <c r="AF1" s="99" t="s">
        <v>1740</v>
      </c>
      <c r="AG1" s="99" t="s">
        <v>1741</v>
      </c>
    </row>
    <row r="2" spans="1:33" s="100" customFormat="1" ht="12.75">
      <c r="A2" s="100" t="s">
        <v>1708</v>
      </c>
      <c r="B2" s="100" t="s">
        <v>1709</v>
      </c>
      <c r="C2" s="100" t="s">
        <v>1710</v>
      </c>
      <c r="D2" s="100" t="s">
        <v>1711</v>
      </c>
      <c r="E2" s="109" t="s">
        <v>1692</v>
      </c>
      <c r="F2" s="32" t="s">
        <v>1693</v>
      </c>
      <c r="G2" s="32" t="s">
        <v>1694</v>
      </c>
      <c r="H2" s="32" t="s">
        <v>1695</v>
      </c>
      <c r="I2" s="32" t="s">
        <v>1743</v>
      </c>
      <c r="J2" s="32" t="s">
        <v>1742</v>
      </c>
      <c r="K2" s="32" t="s">
        <v>1744</v>
      </c>
      <c r="L2" s="32" t="s">
        <v>1699</v>
      </c>
      <c r="M2" s="32" t="s">
        <v>1700</v>
      </c>
      <c r="N2" s="32" t="s">
        <v>1701</v>
      </c>
      <c r="O2" s="32" t="s">
        <v>1702</v>
      </c>
      <c r="P2" s="32" t="s">
        <v>1703</v>
      </c>
      <c r="Q2" s="32" t="s">
        <v>1704</v>
      </c>
      <c r="R2" s="32" t="s">
        <v>1705</v>
      </c>
      <c r="S2" s="32" t="s">
        <v>1706</v>
      </c>
      <c r="T2" s="32" t="s">
        <v>1693</v>
      </c>
      <c r="U2" s="32" t="s">
        <v>1694</v>
      </c>
      <c r="V2" s="32" t="s">
        <v>1695</v>
      </c>
      <c r="W2" s="32" t="s">
        <v>1696</v>
      </c>
      <c r="X2" s="32" t="s">
        <v>1697</v>
      </c>
      <c r="Y2" s="32" t="s">
        <v>1698</v>
      </c>
      <c r="Z2" s="32" t="s">
        <v>1699</v>
      </c>
      <c r="AA2" s="32" t="s">
        <v>1700</v>
      </c>
      <c r="AB2" s="32" t="s">
        <v>1701</v>
      </c>
      <c r="AC2" s="32" t="s">
        <v>1702</v>
      </c>
      <c r="AD2" s="32" t="s">
        <v>1703</v>
      </c>
      <c r="AE2" s="32" t="s">
        <v>1704</v>
      </c>
      <c r="AF2" s="32" t="s">
        <v>1705</v>
      </c>
      <c r="AG2" s="32" t="s">
        <v>1706</v>
      </c>
    </row>
    <row r="3" spans="1:33" s="100" customFormat="1" ht="12.75">
      <c r="A3" s="100" t="s">
        <v>1717</v>
      </c>
      <c r="C3" s="100" t="s">
        <v>1718</v>
      </c>
      <c r="E3" s="109" t="s">
        <v>1719</v>
      </c>
      <c r="F3" s="32" t="s">
        <v>1747</v>
      </c>
      <c r="G3" s="32" t="s">
        <v>1748</v>
      </c>
      <c r="H3" s="32" t="s">
        <v>1749</v>
      </c>
      <c r="I3" s="32" t="s">
        <v>1720</v>
      </c>
      <c r="J3" s="32" t="s">
        <v>1721</v>
      </c>
      <c r="K3" s="32" t="s">
        <v>1722</v>
      </c>
      <c r="L3" s="32" t="s">
        <v>1723</v>
      </c>
      <c r="M3" s="32" t="s">
        <v>1724</v>
      </c>
      <c r="N3" s="32" t="s">
        <v>1750</v>
      </c>
      <c r="O3" s="32" t="s">
        <v>1751</v>
      </c>
      <c r="P3" s="32" t="s">
        <v>1725</v>
      </c>
      <c r="Q3" s="32" t="s">
        <v>1752</v>
      </c>
      <c r="R3" s="32" t="s">
        <v>1753</v>
      </c>
      <c r="S3" s="32" t="s">
        <v>1754</v>
      </c>
      <c r="T3" s="100" t="s">
        <v>1761</v>
      </c>
      <c r="U3" s="100" t="s">
        <v>1762</v>
      </c>
      <c r="V3" s="100" t="s">
        <v>1763</v>
      </c>
      <c r="W3" s="100" t="s">
        <v>1755</v>
      </c>
      <c r="X3" s="100" t="s">
        <v>1756</v>
      </c>
      <c r="Y3" s="100" t="s">
        <v>1757</v>
      </c>
      <c r="Z3" s="100" t="s">
        <v>1764</v>
      </c>
      <c r="AA3" s="100" t="s">
        <v>1765</v>
      </c>
      <c r="AB3" s="100" t="s">
        <v>1766</v>
      </c>
      <c r="AC3" s="100" t="s">
        <v>1767</v>
      </c>
      <c r="AD3" s="100" t="s">
        <v>1768</v>
      </c>
      <c r="AE3" s="100" t="s">
        <v>1758</v>
      </c>
      <c r="AF3" s="100" t="s">
        <v>1759</v>
      </c>
      <c r="AG3" s="100" t="s">
        <v>1760</v>
      </c>
    </row>
    <row r="4" spans="5:33" s="100" customFormat="1" ht="12.75">
      <c r="E4" s="109" t="s">
        <v>1727</v>
      </c>
      <c r="F4" s="32" t="s">
        <v>1727</v>
      </c>
      <c r="G4" s="32" t="s">
        <v>1727</v>
      </c>
      <c r="H4" s="32" t="s">
        <v>1727</v>
      </c>
      <c r="I4" s="32" t="s">
        <v>1727</v>
      </c>
      <c r="J4" s="32" t="s">
        <v>1727</v>
      </c>
      <c r="K4" s="32" t="s">
        <v>1727</v>
      </c>
      <c r="L4" s="32" t="s">
        <v>1727</v>
      </c>
      <c r="M4" s="32" t="s">
        <v>1727</v>
      </c>
      <c r="N4" s="32" t="s">
        <v>1727</v>
      </c>
      <c r="O4" s="32" t="s">
        <v>1727</v>
      </c>
      <c r="P4" s="32" t="s">
        <v>1727</v>
      </c>
      <c r="Q4" s="32" t="s">
        <v>1727</v>
      </c>
      <c r="R4" s="32" t="s">
        <v>1727</v>
      </c>
      <c r="S4" s="32" t="s">
        <v>1727</v>
      </c>
      <c r="T4" s="100" t="s">
        <v>1727</v>
      </c>
      <c r="U4" s="100" t="s">
        <v>1727</v>
      </c>
      <c r="V4" s="100" t="s">
        <v>1727</v>
      </c>
      <c r="W4" s="100" t="s">
        <v>1727</v>
      </c>
      <c r="X4" s="100" t="s">
        <v>1727</v>
      </c>
      <c r="Y4" s="100" t="s">
        <v>1727</v>
      </c>
      <c r="Z4" s="100" t="s">
        <v>1727</v>
      </c>
      <c r="AA4" s="100" t="s">
        <v>1727</v>
      </c>
      <c r="AB4" s="100" t="s">
        <v>1727</v>
      </c>
      <c r="AC4" s="100" t="s">
        <v>1727</v>
      </c>
      <c r="AD4" s="100" t="s">
        <v>1727</v>
      </c>
      <c r="AE4" s="100" t="s">
        <v>1727</v>
      </c>
      <c r="AF4" s="100" t="s">
        <v>1727</v>
      </c>
      <c r="AG4" s="100" t="s">
        <v>1727</v>
      </c>
    </row>
    <row r="5" spans="1:33" ht="12.75">
      <c r="A5" s="100">
        <v>2013</v>
      </c>
      <c r="B5" s="100" t="s">
        <v>1668</v>
      </c>
      <c r="C5" s="100" t="s">
        <v>1669</v>
      </c>
      <c r="D5" s="100">
        <v>1</v>
      </c>
      <c r="E5" s="101" t="s">
        <v>1670</v>
      </c>
      <c r="F5" s="110">
        <v>16.371216650125003</v>
      </c>
      <c r="G5" s="110">
        <v>1.1122339274377253</v>
      </c>
      <c r="H5" s="110">
        <v>1.6491198564607517</v>
      </c>
      <c r="I5" s="102">
        <v>0.02618336750920165</v>
      </c>
      <c r="J5" s="102">
        <v>0.1776436812365968</v>
      </c>
      <c r="K5" s="102">
        <v>1.6863436418561315</v>
      </c>
      <c r="L5" s="103">
        <v>15.385308814991545</v>
      </c>
      <c r="M5" s="103">
        <v>0.7895944198362778</v>
      </c>
      <c r="N5" s="110">
        <v>15.194188785766448</v>
      </c>
      <c r="O5" s="110">
        <v>6.813344656559667</v>
      </c>
      <c r="P5" s="103">
        <v>167.43353564190795</v>
      </c>
      <c r="Q5" s="110">
        <v>1895.4691876750699</v>
      </c>
      <c r="R5" s="110">
        <v>55.19537815126051</v>
      </c>
      <c r="S5" s="110">
        <v>3.1430606723704484</v>
      </c>
      <c r="T5" s="111">
        <v>3826.2025165922264</v>
      </c>
      <c r="U5" s="111">
        <v>259.94599809837507</v>
      </c>
      <c r="V5" s="111">
        <v>256.386532232518</v>
      </c>
      <c r="W5" s="112">
        <v>0.00611945152260883</v>
      </c>
      <c r="X5" s="112">
        <v>0.04151803221045176</v>
      </c>
      <c r="Y5" s="112">
        <v>0.39412417685279144</v>
      </c>
      <c r="Z5" s="111">
        <v>3595.7808490684</v>
      </c>
      <c r="AA5" s="111">
        <v>184.5402342923412</v>
      </c>
      <c r="AB5" s="111">
        <v>3.5511131892102266</v>
      </c>
      <c r="AC5" s="111">
        <v>1.5923823518113263</v>
      </c>
      <c r="AD5" s="111">
        <v>39.1317657768649</v>
      </c>
      <c r="AE5" s="111">
        <v>44.3</v>
      </c>
      <c r="AF5" s="111">
        <v>1.29</v>
      </c>
      <c r="AG5" s="111">
        <v>0.07345811195</v>
      </c>
    </row>
    <row r="6" spans="1:33" ht="12.75">
      <c r="A6" s="100">
        <v>2013</v>
      </c>
      <c r="B6" s="100" t="s">
        <v>1668</v>
      </c>
      <c r="C6" s="100" t="s">
        <v>1671</v>
      </c>
      <c r="D6" s="100">
        <v>1</v>
      </c>
      <c r="E6" s="101" t="s">
        <v>1670</v>
      </c>
      <c r="F6" s="110">
        <v>10.475172322960503</v>
      </c>
      <c r="G6" s="110">
        <v>0.9576426754960168</v>
      </c>
      <c r="H6" s="110">
        <v>1.242748793260463</v>
      </c>
      <c r="I6" s="102">
        <v>0.33904557058270635</v>
      </c>
      <c r="J6" s="102">
        <v>0.1046814894726243</v>
      </c>
      <c r="K6" s="102">
        <v>2.0632402622589874</v>
      </c>
      <c r="L6" s="103">
        <v>4.415860414453629</v>
      </c>
      <c r="M6" s="103">
        <v>1.4876497866379215</v>
      </c>
      <c r="N6" s="110">
        <v>856.9851280524839</v>
      </c>
      <c r="O6" s="110">
        <v>10.931294533081175</v>
      </c>
      <c r="P6" s="103">
        <v>308.64847959499974</v>
      </c>
      <c r="Q6" s="110">
        <v>1993.0073302469139</v>
      </c>
      <c r="R6" s="110">
        <v>76.65412808641976</v>
      </c>
      <c r="S6" s="110">
        <v>3.534277321719072</v>
      </c>
      <c r="T6" s="111">
        <v>2254.8080272205084</v>
      </c>
      <c r="U6" s="111">
        <v>206.13507113237443</v>
      </c>
      <c r="V6" s="111">
        <v>123.26650859671827</v>
      </c>
      <c r="W6" s="112">
        <v>0.07298043894397575</v>
      </c>
      <c r="X6" s="112">
        <v>0.022532962273747445</v>
      </c>
      <c r="Y6" s="112">
        <v>0.4441178208809934</v>
      </c>
      <c r="Z6" s="111">
        <v>950.5254140565098</v>
      </c>
      <c r="AA6" s="111">
        <v>320.2204772566499</v>
      </c>
      <c r="AB6" s="111">
        <v>184.46827282314504</v>
      </c>
      <c r="AC6" s="111">
        <v>2.352989516657141</v>
      </c>
      <c r="AD6" s="111">
        <v>66.4373862236877</v>
      </c>
      <c r="AE6" s="111">
        <v>42.9</v>
      </c>
      <c r="AF6" s="111">
        <v>1.65</v>
      </c>
      <c r="AG6" s="111">
        <v>0.07607623655000001</v>
      </c>
    </row>
    <row r="7" spans="1:33" ht="12.75">
      <c r="A7" s="100">
        <v>2013</v>
      </c>
      <c r="B7" s="100" t="s">
        <v>1668</v>
      </c>
      <c r="C7" s="100" t="s">
        <v>1672</v>
      </c>
      <c r="D7" s="100">
        <v>1</v>
      </c>
      <c r="E7" s="101" t="s">
        <v>1670</v>
      </c>
      <c r="F7" s="110">
        <v>0</v>
      </c>
      <c r="G7" s="110">
        <v>0.14490227938630668</v>
      </c>
      <c r="H7" s="110">
        <v>0</v>
      </c>
      <c r="I7" s="102">
        <v>0.1484970942816313</v>
      </c>
      <c r="J7" s="102">
        <v>0.3098103064536086</v>
      </c>
      <c r="K7" s="102">
        <v>0.22476690378518746</v>
      </c>
      <c r="L7" s="103">
        <v>11.548124828928078</v>
      </c>
      <c r="M7" s="103">
        <v>0.5971250012195253</v>
      </c>
      <c r="N7" s="110">
        <v>66.7880347751192</v>
      </c>
      <c r="O7" s="110">
        <v>0.2831568461734431</v>
      </c>
      <c r="P7" s="103">
        <v>959.5657193025676</v>
      </c>
      <c r="Q7" s="110">
        <v>1625.4484953703702</v>
      </c>
      <c r="R7" s="110">
        <v>63.64820075757575</v>
      </c>
      <c r="S7" s="110">
        <v>5.401586783508917</v>
      </c>
      <c r="T7" s="111">
        <v>0</v>
      </c>
      <c r="U7" s="111">
        <v>38.930071046995295</v>
      </c>
      <c r="V7" s="111">
        <v>0</v>
      </c>
      <c r="W7" s="112">
        <v>0.03989586951385509</v>
      </c>
      <c r="X7" s="112">
        <v>0.08323497250982603</v>
      </c>
      <c r="Y7" s="112">
        <v>0.060386845330725705</v>
      </c>
      <c r="Z7" s="111">
        <v>3102.5689999754763</v>
      </c>
      <c r="AA7" s="111">
        <v>160.42617700608815</v>
      </c>
      <c r="AB7" s="111">
        <v>17.94356134283344</v>
      </c>
      <c r="AC7" s="111">
        <v>0.07607413896911389</v>
      </c>
      <c r="AD7" s="111">
        <v>257.8010627915648</v>
      </c>
      <c r="AE7" s="111">
        <v>43.67</v>
      </c>
      <c r="AF7" s="111">
        <v>1.71</v>
      </c>
      <c r="AG7" s="111">
        <v>0.14512135912500002</v>
      </c>
    </row>
    <row r="8" spans="1:33" ht="12.75">
      <c r="A8" s="100">
        <v>2013</v>
      </c>
      <c r="B8" s="100" t="s">
        <v>1668</v>
      </c>
      <c r="C8" s="100" t="s">
        <v>1673</v>
      </c>
      <c r="D8" s="100">
        <v>1</v>
      </c>
      <c r="E8" s="101" t="s">
        <v>1670</v>
      </c>
      <c r="F8" s="110">
        <v>6.925905706233361</v>
      </c>
      <c r="G8" s="110">
        <v>0.2627927964815414</v>
      </c>
      <c r="H8" s="110">
        <v>0</v>
      </c>
      <c r="I8" s="102">
        <v>0.328478683730443</v>
      </c>
      <c r="J8" s="102">
        <v>0.4417081232936987</v>
      </c>
      <c r="K8" s="102">
        <v>0.6245867525040839</v>
      </c>
      <c r="L8" s="103">
        <v>10.743816859594018</v>
      </c>
      <c r="M8" s="103">
        <v>1.772238159401285</v>
      </c>
      <c r="N8" s="110">
        <v>570.5334200649869</v>
      </c>
      <c r="O8" s="110">
        <v>2.8091166413852826</v>
      </c>
      <c r="P8" s="103">
        <v>1177.4786816335406</v>
      </c>
      <c r="Q8" s="110">
        <v>2047.0160098522165</v>
      </c>
      <c r="R8" s="110">
        <v>109.96366995073893</v>
      </c>
      <c r="S8" s="110">
        <v>6.3829029722336825</v>
      </c>
      <c r="T8" s="111">
        <v>1555.6944490903152</v>
      </c>
      <c r="U8" s="111">
        <v>59.028423442050254</v>
      </c>
      <c r="V8" s="111">
        <v>0</v>
      </c>
      <c r="W8" s="112">
        <v>0.07378276381441762</v>
      </c>
      <c r="X8" s="112">
        <v>0.09921631981036884</v>
      </c>
      <c r="Y8" s="112">
        <v>0.1402944517381234</v>
      </c>
      <c r="Z8" s="111">
        <v>2413.2722793887538</v>
      </c>
      <c r="AA8" s="111">
        <v>398.0794980453233</v>
      </c>
      <c r="AB8" s="111">
        <v>128.15301164391963</v>
      </c>
      <c r="AC8" s="111">
        <v>0.6309827697938726</v>
      </c>
      <c r="AD8" s="111">
        <v>264.4848380322088</v>
      </c>
      <c r="AE8" s="111">
        <v>45.98</v>
      </c>
      <c r="AF8" s="111">
        <v>2.47</v>
      </c>
      <c r="AG8" s="111">
        <v>0.14337253702500002</v>
      </c>
    </row>
    <row r="9" spans="1:33" ht="12.75">
      <c r="A9" s="100">
        <v>2013</v>
      </c>
      <c r="B9" s="100" t="s">
        <v>1668</v>
      </c>
      <c r="C9" s="100" t="s">
        <v>1669</v>
      </c>
      <c r="D9" s="100">
        <v>2</v>
      </c>
      <c r="E9" s="101" t="s">
        <v>1670</v>
      </c>
      <c r="F9" s="110">
        <v>14.71364253231693</v>
      </c>
      <c r="G9" s="110">
        <v>1.4048347706351247</v>
      </c>
      <c r="H9" s="110">
        <v>2.008847902525233</v>
      </c>
      <c r="I9" s="106">
        <v>-999</v>
      </c>
      <c r="J9" s="104">
        <v>0.15651696002959967</v>
      </c>
      <c r="K9" s="104">
        <v>1.6044880240138013</v>
      </c>
      <c r="L9" s="103">
        <v>17.384802915345205</v>
      </c>
      <c r="M9" s="103">
        <v>2.6808836284252235</v>
      </c>
      <c r="N9" s="110">
        <v>496.7971974410536</v>
      </c>
      <c r="O9" s="110">
        <v>5.248776029343192</v>
      </c>
      <c r="P9" s="103">
        <v>624.2239806019494</v>
      </c>
      <c r="Q9" s="110">
        <v>3891.2105263157905</v>
      </c>
      <c r="R9" s="110">
        <v>123.47368421052633</v>
      </c>
      <c r="S9" s="110">
        <v>8.867743322236846</v>
      </c>
      <c r="T9" s="111">
        <v>1644.46593008248</v>
      </c>
      <c r="U9" s="111">
        <v>157.01094495333746</v>
      </c>
      <c r="V9" s="111">
        <v>173.2239947609938</v>
      </c>
      <c r="W9" s="112">
        <v>0.13115885061221172</v>
      </c>
      <c r="X9" s="112">
        <v>0.19725424148960846</v>
      </c>
      <c r="Y9" s="112">
        <v>0.3941198350587994</v>
      </c>
      <c r="Z9" s="111">
        <v>1943.0073846562284</v>
      </c>
      <c r="AA9" s="111">
        <v>299.62817023576025</v>
      </c>
      <c r="AB9" s="111">
        <v>55.52439265517656</v>
      </c>
      <c r="AC9" s="111">
        <v>0.586627909161886</v>
      </c>
      <c r="AD9" s="111">
        <v>69.76620959668846</v>
      </c>
      <c r="AE9" s="111">
        <v>43.49</v>
      </c>
      <c r="AF9" s="111">
        <v>1.38</v>
      </c>
      <c r="AG9" s="111">
        <v>0.09911007242500003</v>
      </c>
    </row>
    <row r="10" spans="1:33" ht="12.75">
      <c r="A10" s="100">
        <v>2013</v>
      </c>
      <c r="B10" s="100" t="s">
        <v>1668</v>
      </c>
      <c r="C10" s="100" t="s">
        <v>1671</v>
      </c>
      <c r="D10" s="100">
        <v>2</v>
      </c>
      <c r="E10" s="101" t="s">
        <v>1670</v>
      </c>
      <c r="F10" s="110">
        <v>10.954590706964835</v>
      </c>
      <c r="G10" s="110">
        <v>0.8506852164103089</v>
      </c>
      <c r="H10" s="110">
        <v>1.9922234014619766</v>
      </c>
      <c r="I10" s="102">
        <v>0.22758142606519355</v>
      </c>
      <c r="J10" s="102">
        <v>0.010499499340522318</v>
      </c>
      <c r="K10" s="102">
        <v>2.758587269418621</v>
      </c>
      <c r="L10" s="103">
        <v>10.570996309236397</v>
      </c>
      <c r="M10" s="103">
        <v>2.385609910231124</v>
      </c>
      <c r="N10" s="110">
        <v>888.376136005018</v>
      </c>
      <c r="O10" s="110">
        <v>115.57461035949129</v>
      </c>
      <c r="P10" s="103">
        <v>179.11153824163503</v>
      </c>
      <c r="Q10" s="110">
        <v>3239.714285714286</v>
      </c>
      <c r="R10" s="110">
        <v>142.53401360544217</v>
      </c>
      <c r="S10" s="110">
        <v>5.852736632300171</v>
      </c>
      <c r="T10" s="111">
        <v>1306.551589390532</v>
      </c>
      <c r="U10" s="111">
        <v>101.4610359531971</v>
      </c>
      <c r="V10" s="111">
        <v>116.04040751289479</v>
      </c>
      <c r="W10" s="112">
        <v>0.027143585907978458</v>
      </c>
      <c r="X10" s="112">
        <v>0.0012522729436566173</v>
      </c>
      <c r="Y10" s="112">
        <v>0.3290160881172716</v>
      </c>
      <c r="Z10" s="111">
        <v>1260.8003711624751</v>
      </c>
      <c r="AA10" s="111">
        <v>284.53116170707926</v>
      </c>
      <c r="AB10" s="111">
        <v>105.95642352351939</v>
      </c>
      <c r="AC10" s="111">
        <v>13.784557990138108</v>
      </c>
      <c r="AD10" s="111">
        <v>21.362593202044906</v>
      </c>
      <c r="AE10" s="111">
        <v>38.64</v>
      </c>
      <c r="AF10" s="111">
        <v>1.7</v>
      </c>
      <c r="AG10" s="111">
        <v>0.069805459225</v>
      </c>
    </row>
    <row r="11" spans="1:33" ht="12.75">
      <c r="A11" s="100">
        <v>2013</v>
      </c>
      <c r="B11" s="100" t="s">
        <v>1668</v>
      </c>
      <c r="C11" s="100" t="s">
        <v>1672</v>
      </c>
      <c r="D11" s="100">
        <v>2</v>
      </c>
      <c r="E11" s="101" t="s">
        <v>1670</v>
      </c>
      <c r="F11" s="110">
        <v>6.0579504566162345</v>
      </c>
      <c r="G11" s="110">
        <v>0.22175340350053666</v>
      </c>
      <c r="H11" s="110">
        <v>0.9030584198150745</v>
      </c>
      <c r="I11" s="102">
        <v>0.1941297166131988</v>
      </c>
      <c r="J11" s="102">
        <v>0.09022572179833237</v>
      </c>
      <c r="K11" s="102">
        <v>0.11316561628705617</v>
      </c>
      <c r="L11" s="103">
        <v>7.184542395131417</v>
      </c>
      <c r="M11" s="103">
        <v>0.6792425325373117</v>
      </c>
      <c r="N11" s="110">
        <v>36.973932961320585</v>
      </c>
      <c r="O11" s="110">
        <v>1.075431134947933</v>
      </c>
      <c r="P11" s="103">
        <v>1596.2105412114054</v>
      </c>
      <c r="Q11" s="110">
        <v>1540.1388888888891</v>
      </c>
      <c r="R11" s="110">
        <v>50.55555555555556</v>
      </c>
      <c r="S11" s="110">
        <v>8.325908294166668</v>
      </c>
      <c r="T11" s="111">
        <v>1677.5862802937263</v>
      </c>
      <c r="U11" s="111">
        <v>61.40863481553322</v>
      </c>
      <c r="V11" s="111">
        <v>189.52963685467813</v>
      </c>
      <c r="W11" s="112">
        <v>0.05375899844673197</v>
      </c>
      <c r="X11" s="112">
        <v>0.024985584497999726</v>
      </c>
      <c r="Y11" s="112">
        <v>0.03133817066410786</v>
      </c>
      <c r="Z11" s="111">
        <v>1989.5655863440847</v>
      </c>
      <c r="AA11" s="111">
        <v>188.09793208725557</v>
      </c>
      <c r="AB11" s="111">
        <v>10.23893528159647</v>
      </c>
      <c r="AC11" s="111">
        <v>0.29781169890865833</v>
      </c>
      <c r="AD11" s="111">
        <v>442.0275344893122</v>
      </c>
      <c r="AE11" s="111">
        <v>42.65</v>
      </c>
      <c r="AF11" s="111">
        <v>1.4</v>
      </c>
      <c r="AG11" s="111">
        <v>0.23056361430000002</v>
      </c>
    </row>
    <row r="12" spans="1:33" ht="12.75">
      <c r="A12" s="100">
        <v>2013</v>
      </c>
      <c r="B12" s="100" t="s">
        <v>1668</v>
      </c>
      <c r="C12" s="100" t="s">
        <v>1673</v>
      </c>
      <c r="D12" s="100">
        <v>2</v>
      </c>
      <c r="E12" s="101" t="s">
        <v>1670</v>
      </c>
      <c r="F12" s="110">
        <v>5.933876834598692</v>
      </c>
      <c r="G12" s="110">
        <v>0.35442704954785287</v>
      </c>
      <c r="H12" s="110">
        <v>0.36798199014342947</v>
      </c>
      <c r="I12" s="102">
        <v>0.2500887383260484</v>
      </c>
      <c r="J12" s="102">
        <v>0.15432924274195672</v>
      </c>
      <c r="K12" s="102">
        <v>0.5426109668089113</v>
      </c>
      <c r="L12" s="103">
        <v>12.850717056025625</v>
      </c>
      <c r="M12" s="103">
        <v>1.6004179102347786</v>
      </c>
      <c r="N12" s="110">
        <v>232.35766275792903</v>
      </c>
      <c r="O12" s="110">
        <v>3.5869211651854194</v>
      </c>
      <c r="P12" s="103">
        <v>1700.8207049786</v>
      </c>
      <c r="Q12" s="110">
        <v>2303.28</v>
      </c>
      <c r="R12" s="110">
        <v>118.82</v>
      </c>
      <c r="S12" s="110">
        <v>7.65008849082778</v>
      </c>
      <c r="T12" s="111">
        <v>1168.5971884330027</v>
      </c>
      <c r="U12" s="111">
        <v>69.79963776653555</v>
      </c>
      <c r="V12" s="111">
        <v>37.23634463637859</v>
      </c>
      <c r="W12" s="112">
        <v>0.04925161148653032</v>
      </c>
      <c r="X12" s="112">
        <v>0.03039306749841598</v>
      </c>
      <c r="Y12" s="112">
        <v>0.10685992781794751</v>
      </c>
      <c r="Z12" s="111">
        <v>2530.7757878387442</v>
      </c>
      <c r="AA12" s="111">
        <v>315.18077006811825</v>
      </c>
      <c r="AB12" s="111">
        <v>45.759714766331754</v>
      </c>
      <c r="AC12" s="111">
        <v>0.7063958530999731</v>
      </c>
      <c r="AD12" s="111">
        <v>334.9537493393304</v>
      </c>
      <c r="AE12" s="111">
        <v>45.36</v>
      </c>
      <c r="AF12" s="111">
        <v>2.34</v>
      </c>
      <c r="AG12" s="111">
        <v>0.15065819785000004</v>
      </c>
    </row>
    <row r="13" spans="1:33" ht="12.75">
      <c r="A13" s="100">
        <v>2013</v>
      </c>
      <c r="B13" s="100" t="s">
        <v>1668</v>
      </c>
      <c r="C13" s="100" t="s">
        <v>1669</v>
      </c>
      <c r="D13" s="100">
        <v>3</v>
      </c>
      <c r="E13" s="101" t="s">
        <v>1670</v>
      </c>
      <c r="F13" s="110">
        <v>3.2228400195467235</v>
      </c>
      <c r="G13" s="110">
        <v>0.25663661658741066</v>
      </c>
      <c r="H13" s="110">
        <v>0.3307833529939936</v>
      </c>
      <c r="I13" s="102">
        <v>0.10756869965097039</v>
      </c>
      <c r="J13" s="102">
        <v>0.15236516905527042</v>
      </c>
      <c r="K13" s="102">
        <v>0.3310972511501916</v>
      </c>
      <c r="L13" s="103">
        <v>5.461583900587104</v>
      </c>
      <c r="M13" s="103">
        <v>0.449735348431744</v>
      </c>
      <c r="N13" s="110">
        <v>28.976490530768423</v>
      </c>
      <c r="O13" s="110">
        <v>0.44278621766889653</v>
      </c>
      <c r="P13" s="103">
        <v>363.84439773472036</v>
      </c>
      <c r="Q13" s="110">
        <v>868.0533333333333</v>
      </c>
      <c r="R13" s="110">
        <v>24.365714285714283</v>
      </c>
      <c r="S13" s="110">
        <v>1.9479553798095237</v>
      </c>
      <c r="T13" s="111">
        <v>1626.9144329442597</v>
      </c>
      <c r="U13" s="111">
        <v>129.55213818114478</v>
      </c>
      <c r="V13" s="111">
        <v>92.82860998784587</v>
      </c>
      <c r="W13" s="112">
        <v>0.054301507035345635</v>
      </c>
      <c r="X13" s="112">
        <v>0.07691510937886248</v>
      </c>
      <c r="Y13" s="112">
        <v>0.16714043928254868</v>
      </c>
      <c r="Z13" s="111">
        <v>2757.049565200221</v>
      </c>
      <c r="AA13" s="111">
        <v>227.02986339102466</v>
      </c>
      <c r="AB13" s="111">
        <v>14.627555316012907</v>
      </c>
      <c r="AC13" s="111">
        <v>0.22352188872708717</v>
      </c>
      <c r="AD13" s="111">
        <v>183.67145077954635</v>
      </c>
      <c r="AE13" s="111">
        <v>43.82</v>
      </c>
      <c r="AF13" s="111">
        <v>1.23</v>
      </c>
      <c r="AG13" s="111">
        <v>0.098334286</v>
      </c>
    </row>
    <row r="14" spans="1:33" ht="12.75">
      <c r="A14" s="100">
        <v>2013</v>
      </c>
      <c r="B14" s="100" t="s">
        <v>1668</v>
      </c>
      <c r="C14" s="100" t="s">
        <v>1671</v>
      </c>
      <c r="D14" s="100">
        <v>3</v>
      </c>
      <c r="E14" s="101" t="s">
        <v>1670</v>
      </c>
      <c r="F14" s="110">
        <v>10.250382596175134</v>
      </c>
      <c r="G14" s="110">
        <v>0.78479294310952</v>
      </c>
      <c r="H14" s="110">
        <v>0.7589887208587546</v>
      </c>
      <c r="I14" s="102">
        <v>0.024326974816938296</v>
      </c>
      <c r="J14" s="102">
        <v>0.16727692628304036</v>
      </c>
      <c r="K14" s="102">
        <v>1.2934002890283216</v>
      </c>
      <c r="L14" s="103">
        <v>9.374001709761146</v>
      </c>
      <c r="M14" s="103">
        <v>2.284591033480458</v>
      </c>
      <c r="N14" s="110">
        <v>436.06938286841495</v>
      </c>
      <c r="O14" s="110">
        <v>514.9692891220944</v>
      </c>
      <c r="P14" s="103">
        <v>527.5714315747169</v>
      </c>
      <c r="Q14" s="110">
        <v>1342.7133333333334</v>
      </c>
      <c r="R14" s="110">
        <v>64.08000000000001</v>
      </c>
      <c r="S14" s="110">
        <v>3.6240745450416676</v>
      </c>
      <c r="T14" s="111">
        <v>3455.1851447781346</v>
      </c>
      <c r="U14" s="111">
        <v>264.5369471155685</v>
      </c>
      <c r="V14" s="111">
        <v>175.7129514275774</v>
      </c>
      <c r="W14" s="112">
        <v>0.008200103870878077</v>
      </c>
      <c r="X14" s="112">
        <v>0.056385480769564164</v>
      </c>
      <c r="Y14" s="112">
        <v>0.4359776255151646</v>
      </c>
      <c r="Z14" s="111">
        <v>3159.775857222858</v>
      </c>
      <c r="AA14" s="111">
        <v>770.086865218132</v>
      </c>
      <c r="AB14" s="111">
        <v>146.9896796185668</v>
      </c>
      <c r="AC14" s="111">
        <v>173.58515363666103</v>
      </c>
      <c r="AD14" s="111">
        <v>177.8330668229383</v>
      </c>
      <c r="AE14" s="111">
        <v>45.26</v>
      </c>
      <c r="AF14" s="111">
        <v>2.16</v>
      </c>
      <c r="AG14" s="111">
        <v>0.12215981612500003</v>
      </c>
    </row>
    <row r="15" spans="1:33" ht="12.75">
      <c r="A15" s="100">
        <v>2013</v>
      </c>
      <c r="B15" s="100" t="s">
        <v>1668</v>
      </c>
      <c r="C15" s="100" t="s">
        <v>1672</v>
      </c>
      <c r="D15" s="100">
        <v>3</v>
      </c>
      <c r="E15" s="101" t="s">
        <v>1670</v>
      </c>
      <c r="F15" s="110">
        <v>5.7171193493752</v>
      </c>
      <c r="G15" s="110">
        <v>0.5280546406047153</v>
      </c>
      <c r="H15" s="110">
        <v>1.5262358320932619</v>
      </c>
      <c r="I15" s="102">
        <v>0.10322010144214475</v>
      </c>
      <c r="J15" s="102">
        <v>0.09965885558713106</v>
      </c>
      <c r="K15" s="102">
        <v>0.2145676059281169</v>
      </c>
      <c r="L15" s="103">
        <v>9.057750593970574</v>
      </c>
      <c r="M15" s="103">
        <v>0.43918519313169535</v>
      </c>
      <c r="N15" s="110">
        <v>6.56037440197859</v>
      </c>
      <c r="O15" s="110">
        <v>1.2193177079213673</v>
      </c>
      <c r="P15" s="103">
        <v>2434.1980776269684</v>
      </c>
      <c r="Q15" s="110">
        <v>2308.7477954144615</v>
      </c>
      <c r="R15" s="110">
        <v>54.86772486772485</v>
      </c>
      <c r="S15" s="110">
        <v>8.299172043033508</v>
      </c>
      <c r="T15" s="111">
        <v>1062.8218593756521</v>
      </c>
      <c r="U15" s="111">
        <v>98.16622335176184</v>
      </c>
      <c r="V15" s="111">
        <v>123.15257332808679</v>
      </c>
      <c r="W15" s="112">
        <v>0.019188786071375762</v>
      </c>
      <c r="X15" s="112">
        <v>0.018526744628820764</v>
      </c>
      <c r="Y15" s="112">
        <v>0.03988846969221059</v>
      </c>
      <c r="Z15" s="111">
        <v>1683.8506841905958</v>
      </c>
      <c r="AA15" s="111">
        <v>81.64524737890864</v>
      </c>
      <c r="AB15" s="111">
        <v>1.2195843560399544</v>
      </c>
      <c r="AC15" s="111">
        <v>0.2266731607840706</v>
      </c>
      <c r="AD15" s="111">
        <v>452.5214131195053</v>
      </c>
      <c r="AE15" s="111">
        <v>42.92</v>
      </c>
      <c r="AF15" s="111">
        <v>1.02</v>
      </c>
      <c r="AG15" s="111">
        <v>0.1542829688</v>
      </c>
    </row>
    <row r="16" spans="1:33" ht="12.75">
      <c r="A16" s="100">
        <v>2013</v>
      </c>
      <c r="B16" s="100" t="s">
        <v>1668</v>
      </c>
      <c r="C16" s="100" t="s">
        <v>1673</v>
      </c>
      <c r="D16" s="100">
        <v>3</v>
      </c>
      <c r="E16" s="101" t="s">
        <v>1670</v>
      </c>
      <c r="F16" s="110">
        <v>6.564526410364339</v>
      </c>
      <c r="G16" s="110">
        <v>0.8954914375440238</v>
      </c>
      <c r="H16" s="110">
        <v>0.9488898100703915</v>
      </c>
      <c r="I16" s="102">
        <v>0.36243520311053</v>
      </c>
      <c r="J16" s="102">
        <v>0.2077633439277801</v>
      </c>
      <c r="K16" s="102">
        <v>0.8516289718317143</v>
      </c>
      <c r="L16" s="103">
        <v>13.652765527801291</v>
      </c>
      <c r="M16" s="103">
        <v>4.01753855260014</v>
      </c>
      <c r="N16" s="110">
        <v>1068.191280896176</v>
      </c>
      <c r="O16" s="110">
        <v>909.5218845796085</v>
      </c>
      <c r="P16" s="103">
        <v>1527.3391804262997</v>
      </c>
      <c r="Q16" s="110">
        <v>2484.3</v>
      </c>
      <c r="R16" s="110">
        <v>118.30000000000001</v>
      </c>
      <c r="S16" s="110">
        <v>7.987509937008335</v>
      </c>
      <c r="T16" s="111">
        <v>1165.3005462185217</v>
      </c>
      <c r="U16" s="111">
        <v>158.96297707882078</v>
      </c>
      <c r="V16" s="111">
        <v>84.3576677998879</v>
      </c>
      <c r="W16" s="112">
        <v>0.0643376100196207</v>
      </c>
      <c r="X16" s="112">
        <v>0.03688106696942841</v>
      </c>
      <c r="Y16" s="112">
        <v>0.15117674056184277</v>
      </c>
      <c r="Z16" s="111">
        <v>2423.5678451718263</v>
      </c>
      <c r="AA16" s="111">
        <v>713.1725241302023</v>
      </c>
      <c r="AB16" s="111">
        <v>189.61975400523832</v>
      </c>
      <c r="AC16" s="111">
        <v>161.45358897862872</v>
      </c>
      <c r="AD16" s="111">
        <v>271.12529830052654</v>
      </c>
      <c r="AE16" s="111">
        <v>44.1</v>
      </c>
      <c r="AF16" s="111">
        <v>2.1</v>
      </c>
      <c r="AG16" s="111">
        <v>0.141790117225</v>
      </c>
    </row>
    <row r="17" spans="1:33" ht="12.75">
      <c r="A17" s="100">
        <v>2013</v>
      </c>
      <c r="B17" s="100" t="s">
        <v>1668</v>
      </c>
      <c r="C17" s="100" t="s">
        <v>1669</v>
      </c>
      <c r="D17" s="100">
        <v>4</v>
      </c>
      <c r="E17" s="101" t="s">
        <v>1670</v>
      </c>
      <c r="F17" s="110">
        <v>10.218149552992989</v>
      </c>
      <c r="G17" s="110">
        <v>0.4526099023274028</v>
      </c>
      <c r="H17" s="110">
        <v>0.6039768633503867</v>
      </c>
      <c r="I17" s="102">
        <v>0.3588050136463991</v>
      </c>
      <c r="J17" s="102">
        <v>0.13954202979693175</v>
      </c>
      <c r="K17" s="102">
        <v>2.796023179035081</v>
      </c>
      <c r="L17" s="103">
        <v>16.297124447750125</v>
      </c>
      <c r="M17" s="103">
        <v>1.491819666664333</v>
      </c>
      <c r="N17" s="110">
        <v>49.893681226943166</v>
      </c>
      <c r="O17" s="110">
        <v>0</v>
      </c>
      <c r="P17" s="103">
        <v>423.61549294552805</v>
      </c>
      <c r="Q17" s="110">
        <v>2299.032023993808</v>
      </c>
      <c r="R17" s="110">
        <v>57.789280185758514</v>
      </c>
      <c r="S17" s="110">
        <v>3.249623297883611</v>
      </c>
      <c r="T17" s="111">
        <v>1874.2643084247659</v>
      </c>
      <c r="U17" s="111">
        <v>83.01998137455254</v>
      </c>
      <c r="V17" s="111">
        <v>118.35270474624818</v>
      </c>
      <c r="W17" s="112">
        <v>0.06581381758738565</v>
      </c>
      <c r="X17" s="112">
        <v>0.025595499910933215</v>
      </c>
      <c r="Y17" s="112">
        <v>0.512860613638094</v>
      </c>
      <c r="Z17" s="111">
        <v>2989.300413344193</v>
      </c>
      <c r="AA17" s="111">
        <v>273.637055450622</v>
      </c>
      <c r="AB17" s="111">
        <v>9.15174958583291</v>
      </c>
      <c r="AC17" s="111">
        <v>0</v>
      </c>
      <c r="AD17" s="111">
        <v>77.70168119050538</v>
      </c>
      <c r="AE17" s="111">
        <v>42.17</v>
      </c>
      <c r="AF17" s="111">
        <v>1.06</v>
      </c>
      <c r="AG17" s="111">
        <v>0.05960622255000001</v>
      </c>
    </row>
    <row r="18" spans="1:33" ht="12.75">
      <c r="A18" s="100">
        <v>2013</v>
      </c>
      <c r="B18" s="100" t="s">
        <v>1668</v>
      </c>
      <c r="C18" s="100" t="s">
        <v>1671</v>
      </c>
      <c r="D18" s="100">
        <v>4</v>
      </c>
      <c r="E18" s="101" t="s">
        <v>1670</v>
      </c>
      <c r="F18" s="110">
        <v>7.364062703706816</v>
      </c>
      <c r="G18" s="110">
        <v>0.5718098822188832</v>
      </c>
      <c r="H18" s="110">
        <v>0.6019205099270295</v>
      </c>
      <c r="I18" s="102">
        <v>0.3309474132198949</v>
      </c>
      <c r="J18" s="102">
        <v>0.1454643744703085</v>
      </c>
      <c r="K18" s="102">
        <v>1.2893396053993142</v>
      </c>
      <c r="L18" s="103">
        <v>8.809943249516701</v>
      </c>
      <c r="M18" s="103">
        <v>4.469013710093402</v>
      </c>
      <c r="N18" s="110">
        <v>2520.1813831029026</v>
      </c>
      <c r="O18" s="110">
        <v>386.1667153180947</v>
      </c>
      <c r="P18" s="103">
        <v>386.47384275636654</v>
      </c>
      <c r="Q18" s="110">
        <v>2300.683181818182</v>
      </c>
      <c r="R18" s="110">
        <v>92.93454545454546</v>
      </c>
      <c r="S18" s="110">
        <v>4.036053790938637</v>
      </c>
      <c r="T18" s="111">
        <v>1331.219223348808</v>
      </c>
      <c r="U18" s="111">
        <v>103.36743967802325</v>
      </c>
      <c r="V18" s="111">
        <v>41.24140616791391</v>
      </c>
      <c r="W18" s="112">
        <v>0.05982615522463177</v>
      </c>
      <c r="X18" s="112">
        <v>0.026295942796604653</v>
      </c>
      <c r="Y18" s="112">
        <v>0.23307700344112497</v>
      </c>
      <c r="Z18" s="111">
        <v>1592.5945068970207</v>
      </c>
      <c r="AA18" s="111">
        <v>807.8742943472049</v>
      </c>
      <c r="AB18" s="111">
        <v>455.5792146940333</v>
      </c>
      <c r="AC18" s="111">
        <v>69.8082805012168</v>
      </c>
      <c r="AD18" s="111">
        <v>69.8638006626135</v>
      </c>
      <c r="AE18" s="111">
        <v>41.59</v>
      </c>
      <c r="AF18" s="111">
        <v>1.68</v>
      </c>
      <c r="AG18" s="111">
        <v>0.07296070945000001</v>
      </c>
    </row>
    <row r="19" spans="1:33" ht="12.75">
      <c r="A19" s="100">
        <v>2013</v>
      </c>
      <c r="B19" s="100" t="s">
        <v>1668</v>
      </c>
      <c r="C19" s="100" t="s">
        <v>1672</v>
      </c>
      <c r="D19" s="100">
        <v>4</v>
      </c>
      <c r="E19" s="101" t="s">
        <v>1670</v>
      </c>
      <c r="F19" s="110">
        <v>9.595340054503044</v>
      </c>
      <c r="G19" s="110">
        <v>0.2308399473197389</v>
      </c>
      <c r="H19" s="110">
        <v>0.3518112033716303</v>
      </c>
      <c r="I19" s="102">
        <v>0.26690699158160947</v>
      </c>
      <c r="J19" s="102">
        <v>0.042651544341378154</v>
      </c>
      <c r="K19" s="102">
        <v>0.15619575472658867</v>
      </c>
      <c r="L19" s="103">
        <v>11.532885036607558</v>
      </c>
      <c r="M19" s="103">
        <v>0.9672919170347103</v>
      </c>
      <c r="N19" s="110">
        <v>48.36984450346328</v>
      </c>
      <c r="O19" s="110">
        <v>9.364347142150992</v>
      </c>
      <c r="P19" s="103">
        <v>2445.2982183246722</v>
      </c>
      <c r="Q19" s="110">
        <v>2558.9127450980395</v>
      </c>
      <c r="R19" s="110">
        <v>45.72549019607843</v>
      </c>
      <c r="S19" s="110">
        <v>5.464760869683824</v>
      </c>
      <c r="T19" s="111">
        <v>1678.773045556279</v>
      </c>
      <c r="U19" s="111">
        <v>40.38709198389943</v>
      </c>
      <c r="V19" s="111">
        <v>45.79688887618682</v>
      </c>
      <c r="W19" s="112">
        <v>0.046697278115478844</v>
      </c>
      <c r="X19" s="112">
        <v>0.007462191291287431</v>
      </c>
      <c r="Y19" s="112">
        <v>0.027327559145989784</v>
      </c>
      <c r="Z19" s="111">
        <v>2017.7603323052674</v>
      </c>
      <c r="AA19" s="111">
        <v>169.23460641087556</v>
      </c>
      <c r="AB19" s="111">
        <v>8.462648609525306</v>
      </c>
      <c r="AC19" s="111">
        <v>1.6383591912511168</v>
      </c>
      <c r="AD19" s="111">
        <v>427.8223297926527</v>
      </c>
      <c r="AE19" s="111">
        <v>44.77</v>
      </c>
      <c r="AF19" s="111">
        <v>0.8</v>
      </c>
      <c r="AG19" s="111">
        <v>0.095609881425</v>
      </c>
    </row>
    <row r="20" spans="1:33" ht="12.75">
      <c r="A20" s="100">
        <v>2013</v>
      </c>
      <c r="B20" s="100" t="s">
        <v>1668</v>
      </c>
      <c r="C20" s="100" t="s">
        <v>1673</v>
      </c>
      <c r="D20" s="100">
        <v>4</v>
      </c>
      <c r="E20" s="101" t="s">
        <v>1670</v>
      </c>
      <c r="F20" s="110">
        <v>3.8781835350560323</v>
      </c>
      <c r="G20" s="110">
        <v>0.46721975180703706</v>
      </c>
      <c r="H20" s="110">
        <v>1.1625012250465367</v>
      </c>
      <c r="I20" s="102">
        <v>0.16872114151925013</v>
      </c>
      <c r="J20" s="102">
        <v>0.4265161592838943</v>
      </c>
      <c r="K20" s="102">
        <v>0.7838247904916378</v>
      </c>
      <c r="L20" s="103">
        <v>23.80707535371949</v>
      </c>
      <c r="M20" s="103">
        <v>3.2245630344864495</v>
      </c>
      <c r="N20" s="110">
        <v>366.5911607203934</v>
      </c>
      <c r="O20" s="110">
        <v>11.218672164328677</v>
      </c>
      <c r="P20" s="103">
        <v>1230.9391329625955</v>
      </c>
      <c r="Q20" s="110">
        <v>3315.7133333333336</v>
      </c>
      <c r="R20" s="110">
        <v>173.27666666666667</v>
      </c>
      <c r="S20" s="110">
        <v>13.492304848208336</v>
      </c>
      <c r="T20" s="111">
        <v>512.5352689501364</v>
      </c>
      <c r="U20" s="111">
        <v>61.74710376304454</v>
      </c>
      <c r="V20" s="111">
        <v>110.5073261998421</v>
      </c>
      <c r="W20" s="112">
        <v>0.022297948218403096</v>
      </c>
      <c r="X20" s="112">
        <v>0.05636777435469969</v>
      </c>
      <c r="Y20" s="112">
        <v>0.10358917936012833</v>
      </c>
      <c r="Z20" s="111">
        <v>3146.309518112708</v>
      </c>
      <c r="AA20" s="111">
        <v>426.1537049982092</v>
      </c>
      <c r="AB20" s="111">
        <v>48.4481710203163</v>
      </c>
      <c r="AC20" s="111">
        <v>1.4826438983694283</v>
      </c>
      <c r="AD20" s="111">
        <v>162.67918056774388</v>
      </c>
      <c r="AE20" s="111">
        <v>43.82</v>
      </c>
      <c r="AF20" s="111">
        <v>2.29</v>
      </c>
      <c r="AG20" s="111">
        <v>0.17831239887500003</v>
      </c>
    </row>
    <row r="21" spans="1:33" ht="12.75">
      <c r="A21" s="100">
        <v>2013</v>
      </c>
      <c r="B21" s="100" t="s">
        <v>1668</v>
      </c>
      <c r="C21" s="100" t="s">
        <v>1669</v>
      </c>
      <c r="D21" s="100">
        <v>1</v>
      </c>
      <c r="E21" s="101" t="s">
        <v>1674</v>
      </c>
      <c r="F21" s="110">
        <v>4.282143352995002</v>
      </c>
      <c r="G21" s="110">
        <v>0.31966028063732055</v>
      </c>
      <c r="H21" s="110">
        <v>1.0223886698774372</v>
      </c>
      <c r="I21" s="102">
        <v>0.4157962245548246</v>
      </c>
      <c r="J21" s="102">
        <v>0.15775497073012698</v>
      </c>
      <c r="K21" s="102">
        <v>4.453072395405125</v>
      </c>
      <c r="L21" s="103">
        <v>18.273402972884664</v>
      </c>
      <c r="M21" s="103">
        <v>1.2324286894557592</v>
      </c>
      <c r="N21" s="110">
        <v>30.551351293385185</v>
      </c>
      <c r="O21" s="110">
        <v>0</v>
      </c>
      <c r="P21" s="103">
        <v>69.02343966744515</v>
      </c>
      <c r="Q21" s="110">
        <v>2597.3775000000005</v>
      </c>
      <c r="R21" s="110">
        <v>69.89000000000001</v>
      </c>
      <c r="S21" s="110">
        <v>4.746440803618752</v>
      </c>
      <c r="T21" s="111">
        <v>710.7291872190874</v>
      </c>
      <c r="U21" s="111">
        <v>53.055648238559435</v>
      </c>
      <c r="V21" s="111">
        <v>116.03798507800094</v>
      </c>
      <c r="W21" s="112">
        <v>0.06901182150287545</v>
      </c>
      <c r="X21" s="112">
        <v>0.026183397631556343</v>
      </c>
      <c r="Y21" s="112">
        <v>0.7390991527643361</v>
      </c>
      <c r="Z21" s="111">
        <v>3032.929954005753</v>
      </c>
      <c r="AA21" s="111">
        <v>204.55247957771934</v>
      </c>
      <c r="AB21" s="111">
        <v>5.070763700146919</v>
      </c>
      <c r="AC21" s="111">
        <v>0</v>
      </c>
      <c r="AD21" s="111">
        <v>11.456172558912055</v>
      </c>
      <c r="AE21" s="111">
        <v>43.11</v>
      </c>
      <c r="AF21" s="111">
        <v>1.16</v>
      </c>
      <c r="AG21" s="111">
        <v>0.07877910047500002</v>
      </c>
    </row>
    <row r="22" spans="1:33" ht="12.75">
      <c r="A22" s="100">
        <v>2013</v>
      </c>
      <c r="B22" s="100" t="s">
        <v>1668</v>
      </c>
      <c r="C22" s="100" t="s">
        <v>1671</v>
      </c>
      <c r="D22" s="100">
        <v>1</v>
      </c>
      <c r="E22" s="101" t="s">
        <v>1674</v>
      </c>
      <c r="F22" s="110">
        <v>2.655454457450691</v>
      </c>
      <c r="G22" s="110">
        <v>0.007080941097848876</v>
      </c>
      <c r="H22" s="110">
        <v>0.45649819497196903</v>
      </c>
      <c r="I22" s="102">
        <v>0.1663601609088356</v>
      </c>
      <c r="J22" s="102">
        <v>0.051730511701361</v>
      </c>
      <c r="K22" s="102">
        <v>0.3262644117461672</v>
      </c>
      <c r="L22" s="103">
        <v>2.7776549941099042</v>
      </c>
      <c r="M22" s="103">
        <v>0.8576051444074846</v>
      </c>
      <c r="N22" s="110">
        <v>503.2789318224428</v>
      </c>
      <c r="O22" s="110">
        <v>21.04108430161049</v>
      </c>
      <c r="P22" s="103">
        <v>107.52169795295885</v>
      </c>
      <c r="Q22" s="110">
        <v>1933.0979020979016</v>
      </c>
      <c r="R22" s="110">
        <v>58.861138861138855</v>
      </c>
      <c r="S22" s="110">
        <v>2.8169204569505495</v>
      </c>
      <c r="T22" s="111">
        <v>721.8221077822517</v>
      </c>
      <c r="U22" s="111">
        <v>1.9247853466250442</v>
      </c>
      <c r="V22" s="111">
        <v>52.47436298902217</v>
      </c>
      <c r="W22" s="112">
        <v>0.04522105120699102</v>
      </c>
      <c r="X22" s="112">
        <v>0.014061708679718225</v>
      </c>
      <c r="Y22" s="112">
        <v>0.08868721687927043</v>
      </c>
      <c r="Z22" s="111">
        <v>755.0394159141928</v>
      </c>
      <c r="AA22" s="111">
        <v>233.11955181314113</v>
      </c>
      <c r="AB22" s="111">
        <v>136.8044021057068</v>
      </c>
      <c r="AC22" s="111">
        <v>5.7195180952918125</v>
      </c>
      <c r="AD22" s="111">
        <v>29.2272151122639</v>
      </c>
      <c r="AE22" s="111">
        <v>39.41</v>
      </c>
      <c r="AF22" s="111">
        <v>1.2</v>
      </c>
      <c r="AG22" s="111">
        <v>0.05742845982500001</v>
      </c>
    </row>
    <row r="23" spans="1:33" ht="12.75">
      <c r="A23" s="100">
        <v>2013</v>
      </c>
      <c r="B23" s="100" t="s">
        <v>1668</v>
      </c>
      <c r="C23" s="100" t="s">
        <v>1672</v>
      </c>
      <c r="D23" s="100">
        <v>1</v>
      </c>
      <c r="E23" s="101" t="s">
        <v>1674</v>
      </c>
      <c r="F23" s="110">
        <v>9.84807174917234</v>
      </c>
      <c r="G23" s="110">
        <v>0.5894003888513953</v>
      </c>
      <c r="H23" s="110">
        <v>1.0314934964299634</v>
      </c>
      <c r="I23" s="102">
        <v>0.1536094651097473</v>
      </c>
      <c r="J23" s="102">
        <v>0.1490296203217559</v>
      </c>
      <c r="K23" s="102">
        <v>0.30809845415697484</v>
      </c>
      <c r="L23" s="103">
        <v>10.030932439207673</v>
      </c>
      <c r="M23" s="103">
        <v>0.43126269742018447</v>
      </c>
      <c r="N23" s="110">
        <v>1.3893958262606982</v>
      </c>
      <c r="O23" s="110">
        <v>1.8921548104384531</v>
      </c>
      <c r="P23" s="103">
        <v>491.20712064473344</v>
      </c>
      <c r="Q23" s="110">
        <v>2344.447907647908</v>
      </c>
      <c r="R23" s="110">
        <v>59.62481962481963</v>
      </c>
      <c r="S23" s="110">
        <v>5.896068652927851</v>
      </c>
      <c r="T23" s="111">
        <v>1651.6732144667062</v>
      </c>
      <c r="U23" s="111">
        <v>98.85151729768076</v>
      </c>
      <c r="V23" s="111">
        <v>78.09289957434561</v>
      </c>
      <c r="W23" s="112">
        <v>0.025762671665308542</v>
      </c>
      <c r="X23" s="112">
        <v>0.024994561201107657</v>
      </c>
      <c r="Y23" s="112">
        <v>0.05167285303261944</v>
      </c>
      <c r="Z23" s="111">
        <v>1682.341766788702</v>
      </c>
      <c r="AA23" s="111">
        <v>72.32939237952272</v>
      </c>
      <c r="AB23" s="111">
        <v>0.23302306573055756</v>
      </c>
      <c r="AC23" s="111">
        <v>0.3173434858746002</v>
      </c>
      <c r="AD23" s="111">
        <v>82.38299482255573</v>
      </c>
      <c r="AE23" s="111">
        <v>39.32</v>
      </c>
      <c r="AF23" s="111">
        <v>1</v>
      </c>
      <c r="AG23" s="111">
        <v>0.09888614657500001</v>
      </c>
    </row>
    <row r="24" spans="1:33" ht="12.75">
      <c r="A24" s="100">
        <v>2013</v>
      </c>
      <c r="B24" s="100" t="s">
        <v>1668</v>
      </c>
      <c r="C24" s="100" t="s">
        <v>1673</v>
      </c>
      <c r="D24" s="100">
        <v>1</v>
      </c>
      <c r="E24" s="101" t="s">
        <v>1674</v>
      </c>
      <c r="F24" s="110">
        <v>11.390138294847786</v>
      </c>
      <c r="G24" s="110">
        <v>0.20263523376490222</v>
      </c>
      <c r="H24" s="110">
        <v>0.19416256913072188</v>
      </c>
      <c r="I24" s="102">
        <v>0.6639388944837623</v>
      </c>
      <c r="J24" s="102">
        <v>0.13517669697414098</v>
      </c>
      <c r="K24" s="102">
        <v>2.198717965945487</v>
      </c>
      <c r="L24" s="103">
        <v>15.42712452650893</v>
      </c>
      <c r="M24" s="103">
        <v>2.0692056270646377</v>
      </c>
      <c r="N24" s="110">
        <v>328.54477629428885</v>
      </c>
      <c r="O24" s="110">
        <v>1.6183621457904407</v>
      </c>
      <c r="P24" s="103">
        <v>504.2723586293657</v>
      </c>
      <c r="Q24" s="110">
        <v>3358.8130671506356</v>
      </c>
      <c r="R24" s="110">
        <v>161.94555353901998</v>
      </c>
      <c r="S24" s="110">
        <v>12.389941344568967</v>
      </c>
      <c r="T24" s="111">
        <v>1462.9291842566736</v>
      </c>
      <c r="U24" s="111">
        <v>26.02611044393033</v>
      </c>
      <c r="V24" s="111">
        <v>22.532810727428323</v>
      </c>
      <c r="W24" s="112">
        <v>0.08527513539873029</v>
      </c>
      <c r="X24" s="112">
        <v>0.0173618554854899</v>
      </c>
      <c r="Y24" s="112">
        <v>0.2823994403813434</v>
      </c>
      <c r="Z24" s="111">
        <v>1981.4325440807506</v>
      </c>
      <c r="AA24" s="111">
        <v>265.7651050145957</v>
      </c>
      <c r="AB24" s="111">
        <v>42.19770902987253</v>
      </c>
      <c r="AC24" s="111">
        <v>0.20785956697681415</v>
      </c>
      <c r="AD24" s="111">
        <v>64.76784839272273</v>
      </c>
      <c r="AE24" s="111">
        <v>43.14</v>
      </c>
      <c r="AF24" s="111">
        <v>2.08</v>
      </c>
      <c r="AG24" s="111">
        <v>0.15913421167500003</v>
      </c>
    </row>
    <row r="25" spans="1:33" ht="12.75">
      <c r="A25" s="100">
        <v>2013</v>
      </c>
      <c r="B25" s="100" t="s">
        <v>1668</v>
      </c>
      <c r="C25" s="100" t="s">
        <v>1669</v>
      </c>
      <c r="D25" s="100">
        <v>2</v>
      </c>
      <c r="E25" s="101" t="s">
        <v>1674</v>
      </c>
      <c r="F25" s="110">
        <v>12.105867796635305</v>
      </c>
      <c r="G25" s="110">
        <v>0.9044111705392429</v>
      </c>
      <c r="H25" s="110">
        <v>0.5004236345230397</v>
      </c>
      <c r="I25" s="102">
        <v>0.23498315592422467</v>
      </c>
      <c r="J25" s="102">
        <v>0.0976966251494438</v>
      </c>
      <c r="K25" s="102">
        <v>6.4887060481599415</v>
      </c>
      <c r="L25" s="103">
        <v>16.286316108700056</v>
      </c>
      <c r="M25" s="103">
        <v>1.6705236381984407</v>
      </c>
      <c r="N25" s="110">
        <v>131.93997960261802</v>
      </c>
      <c r="O25" s="110">
        <v>0</v>
      </c>
      <c r="P25" s="103">
        <v>22.523613405623188</v>
      </c>
      <c r="Q25" s="110">
        <v>5020.035087719299</v>
      </c>
      <c r="R25" s="110">
        <v>155.96929824561403</v>
      </c>
      <c r="S25" s="110">
        <v>12.602245161443719</v>
      </c>
      <c r="T25" s="111">
        <v>1001.2591986576238</v>
      </c>
      <c r="U25" s="111">
        <v>74.80256839768344</v>
      </c>
      <c r="V25" s="111">
        <v>30.67446297788492</v>
      </c>
      <c r="W25" s="112">
        <v>0.019435124383575534</v>
      </c>
      <c r="X25" s="112">
        <v>0.008080349649603333</v>
      </c>
      <c r="Y25" s="112">
        <v>0.5366716973326964</v>
      </c>
      <c r="Z25" s="111">
        <v>1347.0181642504037</v>
      </c>
      <c r="AA25" s="111">
        <v>138.16664673854092</v>
      </c>
      <c r="AB25" s="111">
        <v>10.912569050567198</v>
      </c>
      <c r="AC25" s="111">
        <v>0</v>
      </c>
      <c r="AD25" s="111">
        <v>1.8628961994493662</v>
      </c>
      <c r="AE25" s="111">
        <v>41.52</v>
      </c>
      <c r="AF25" s="111">
        <v>1.29</v>
      </c>
      <c r="AG25" s="111">
        <v>0.10423138682500004</v>
      </c>
    </row>
    <row r="26" spans="1:33" ht="12.75">
      <c r="A26" s="100">
        <v>2013</v>
      </c>
      <c r="B26" s="100" t="s">
        <v>1668</v>
      </c>
      <c r="C26" s="100" t="s">
        <v>1671</v>
      </c>
      <c r="D26" s="100">
        <v>2</v>
      </c>
      <c r="E26" s="101" t="s">
        <v>1674</v>
      </c>
      <c r="F26" s="110">
        <v>2.3558916318939223</v>
      </c>
      <c r="G26" s="110">
        <v>0</v>
      </c>
      <c r="H26" s="110">
        <v>0.12755775839352076</v>
      </c>
      <c r="I26" s="102">
        <v>0.1675442671520197</v>
      </c>
      <c r="J26" s="102">
        <v>0.02258368285192654</v>
      </c>
      <c r="K26" s="102">
        <v>1.898673530816465</v>
      </c>
      <c r="L26" s="103">
        <v>4.096786503298571</v>
      </c>
      <c r="M26" s="103">
        <v>0.904403079176611</v>
      </c>
      <c r="N26" s="110">
        <v>173.97685537752773</v>
      </c>
      <c r="O26" s="110">
        <v>133.90779005113916</v>
      </c>
      <c r="P26" s="103">
        <v>19.01601862974884</v>
      </c>
      <c r="Q26" s="110">
        <v>1731.8872727272726</v>
      </c>
      <c r="R26" s="110">
        <v>67.31272727272727</v>
      </c>
      <c r="S26" s="110">
        <v>5.804387052463636</v>
      </c>
      <c r="T26" s="111">
        <v>374.49144437620157</v>
      </c>
      <c r="U26" s="111">
        <v>0</v>
      </c>
      <c r="V26" s="111">
        <v>8.874498434267696</v>
      </c>
      <c r="W26" s="112">
        <v>0.0266327592293673</v>
      </c>
      <c r="X26" s="112">
        <v>0.003589891782820693</v>
      </c>
      <c r="Y26" s="112">
        <v>0.30181226645926473</v>
      </c>
      <c r="Z26" s="111">
        <v>651.2232880965937</v>
      </c>
      <c r="AA26" s="111">
        <v>143.76349524483703</v>
      </c>
      <c r="AB26" s="111">
        <v>27.65528047908678</v>
      </c>
      <c r="AC26" s="111">
        <v>21.285920383851604</v>
      </c>
      <c r="AD26" s="111">
        <v>3.0227775278502493</v>
      </c>
      <c r="AE26" s="111">
        <v>27.53</v>
      </c>
      <c r="AF26" s="111">
        <v>1.07</v>
      </c>
      <c r="AG26" s="111">
        <v>0.09226626817500001</v>
      </c>
    </row>
    <row r="27" spans="1:33" ht="12.75">
      <c r="A27" s="100">
        <v>2013</v>
      </c>
      <c r="B27" s="100" t="s">
        <v>1668</v>
      </c>
      <c r="C27" s="100" t="s">
        <v>1672</v>
      </c>
      <c r="D27" s="100">
        <v>2</v>
      </c>
      <c r="E27" s="101" t="s">
        <v>1674</v>
      </c>
      <c r="F27" s="110">
        <v>34.094108922115765</v>
      </c>
      <c r="G27" s="110">
        <v>2.376931287729085</v>
      </c>
      <c r="H27" s="110">
        <v>2.715539276503912</v>
      </c>
      <c r="I27" s="102">
        <v>0.4657121203086092</v>
      </c>
      <c r="J27" s="102">
        <v>0.03232345085738068</v>
      </c>
      <c r="K27" s="102">
        <v>3.684765938380973</v>
      </c>
      <c r="L27" s="103">
        <v>26.208038195276057</v>
      </c>
      <c r="M27" s="103">
        <v>1.631629811431644</v>
      </c>
      <c r="N27" s="110">
        <v>80.11914565610998</v>
      </c>
      <c r="O27" s="110">
        <v>0</v>
      </c>
      <c r="P27" s="103">
        <v>1439.3014514876713</v>
      </c>
      <c r="Q27" s="110">
        <v>4883.48</v>
      </c>
      <c r="R27" s="110">
        <v>176.90666666666664</v>
      </c>
      <c r="S27" s="110">
        <v>49.8627754397</v>
      </c>
      <c r="T27" s="111">
        <v>2389.7739898679274</v>
      </c>
      <c r="U27" s="111">
        <v>166.60733325203867</v>
      </c>
      <c r="V27" s="111">
        <v>175.7777239132154</v>
      </c>
      <c r="W27" s="112">
        <v>0.03264337291882775</v>
      </c>
      <c r="X27" s="112">
        <v>0.0022656624432743464</v>
      </c>
      <c r="Y27" s="112">
        <v>0.2582779863351149</v>
      </c>
      <c r="Z27" s="111">
        <v>1837.0120230333687</v>
      </c>
      <c r="AA27" s="111">
        <v>114.36657556763862</v>
      </c>
      <c r="AB27" s="111">
        <v>5.615827966549765</v>
      </c>
      <c r="AC27" s="111">
        <v>0</v>
      </c>
      <c r="AD27" s="111">
        <v>100.88561575848165</v>
      </c>
      <c r="AE27" s="111">
        <v>34.23</v>
      </c>
      <c r="AF27" s="111">
        <v>1.24</v>
      </c>
      <c r="AG27" s="111">
        <v>0.349505435325</v>
      </c>
    </row>
    <row r="28" spans="1:33" ht="12.75">
      <c r="A28" s="100">
        <v>2013</v>
      </c>
      <c r="B28" s="100" t="s">
        <v>1668</v>
      </c>
      <c r="C28" s="100" t="s">
        <v>1673</v>
      </c>
      <c r="D28" s="100">
        <v>2</v>
      </c>
      <c r="E28" s="101" t="s">
        <v>1674</v>
      </c>
      <c r="F28" s="110">
        <v>9.512856295037546</v>
      </c>
      <c r="G28" s="110">
        <v>0.661235145785619</v>
      </c>
      <c r="H28" s="110">
        <v>1.0680545050104902</v>
      </c>
      <c r="I28" s="102">
        <v>0.16776390405016045</v>
      </c>
      <c r="J28" s="102">
        <v>0.04661396710939593</v>
      </c>
      <c r="K28" s="102">
        <v>1.2609779693377583</v>
      </c>
      <c r="L28" s="103">
        <v>7.558730760272551</v>
      </c>
      <c r="M28" s="103">
        <v>0.833107610476999</v>
      </c>
      <c r="N28" s="110">
        <v>98.34711938573126</v>
      </c>
      <c r="O28" s="110">
        <v>0</v>
      </c>
      <c r="P28" s="103">
        <v>368.5574121295344</v>
      </c>
      <c r="Q28" s="110">
        <v>2026.1768421052632</v>
      </c>
      <c r="R28" s="110">
        <v>80.86736842105263</v>
      </c>
      <c r="S28" s="110">
        <v>9.153063367148686</v>
      </c>
      <c r="T28" s="111">
        <v>1693.9481687508285</v>
      </c>
      <c r="U28" s="111">
        <v>117.74571480718615</v>
      </c>
      <c r="V28" s="111">
        <v>124.57503739754274</v>
      </c>
      <c r="W28" s="112">
        <v>0.02987360990583925</v>
      </c>
      <c r="X28" s="112">
        <v>0.008300518979180155</v>
      </c>
      <c r="Y28" s="112">
        <v>0.22454153155967577</v>
      </c>
      <c r="Z28" s="111">
        <v>1345.9782984552808</v>
      </c>
      <c r="AA28" s="111">
        <v>148.3509334495125</v>
      </c>
      <c r="AB28" s="111">
        <v>17.512607950598817</v>
      </c>
      <c r="AC28" s="111">
        <v>0</v>
      </c>
      <c r="AD28" s="111">
        <v>65.62878004181023</v>
      </c>
      <c r="AE28" s="111">
        <v>36.08</v>
      </c>
      <c r="AF28" s="111">
        <v>1.44</v>
      </c>
      <c r="AG28" s="111">
        <v>0.16298800747500003</v>
      </c>
    </row>
    <row r="29" spans="1:33" ht="12.75">
      <c r="A29" s="100">
        <v>2013</v>
      </c>
      <c r="B29" s="100" t="s">
        <v>1668</v>
      </c>
      <c r="C29" s="100" t="s">
        <v>1669</v>
      </c>
      <c r="D29" s="100">
        <v>3</v>
      </c>
      <c r="E29" s="101" t="s">
        <v>1674</v>
      </c>
      <c r="F29" s="110">
        <v>11.63524733106029</v>
      </c>
      <c r="G29" s="110">
        <v>0.8675007947372066</v>
      </c>
      <c r="H29" s="110">
        <v>0.38627834715216647</v>
      </c>
      <c r="I29" s="102">
        <v>0.5303171051561131</v>
      </c>
      <c r="J29" s="102">
        <v>0.1896247607988441</v>
      </c>
      <c r="K29" s="102">
        <v>2.2069138278186884</v>
      </c>
      <c r="L29" s="103">
        <v>13.300216939186873</v>
      </c>
      <c r="M29" s="103">
        <v>1.192573015608</v>
      </c>
      <c r="N29" s="110">
        <v>55.32208024706196</v>
      </c>
      <c r="O29" s="110">
        <v>1.1817405454229981</v>
      </c>
      <c r="P29" s="103">
        <v>31.45034546235687</v>
      </c>
      <c r="Q29" s="110">
        <v>3480.96</v>
      </c>
      <c r="R29" s="110">
        <v>107.54666666666667</v>
      </c>
      <c r="S29" s="110">
        <v>8.59895200586667</v>
      </c>
      <c r="T29" s="111">
        <v>1179.2480403101647</v>
      </c>
      <c r="U29" s="111">
        <v>87.92237784498715</v>
      </c>
      <c r="V29" s="111">
        <v>21.036866362453335</v>
      </c>
      <c r="W29" s="112">
        <v>0.053748355252308755</v>
      </c>
      <c r="X29" s="112">
        <v>0.019218725756639604</v>
      </c>
      <c r="Y29" s="112">
        <v>0.2236736987654076</v>
      </c>
      <c r="Z29" s="111">
        <v>1347.9949600527236</v>
      </c>
      <c r="AA29" s="111">
        <v>120.86888671702704</v>
      </c>
      <c r="AB29" s="111">
        <v>5.606967592607631</v>
      </c>
      <c r="AC29" s="111">
        <v>0.11977100122530385</v>
      </c>
      <c r="AD29" s="111">
        <v>3.18753501307671</v>
      </c>
      <c r="AE29" s="111">
        <v>35.28</v>
      </c>
      <c r="AF29" s="111">
        <v>1.09</v>
      </c>
      <c r="AG29" s="111">
        <v>0.08715154060000002</v>
      </c>
    </row>
    <row r="30" spans="1:33" ht="12.75">
      <c r="A30" s="100">
        <v>2013</v>
      </c>
      <c r="B30" s="100" t="s">
        <v>1668</v>
      </c>
      <c r="C30" s="100" t="s">
        <v>1671</v>
      </c>
      <c r="D30" s="100">
        <v>3</v>
      </c>
      <c r="E30" s="101" t="s">
        <v>1674</v>
      </c>
      <c r="F30" s="110">
        <v>17.17826628377791</v>
      </c>
      <c r="G30" s="110">
        <v>0</v>
      </c>
      <c r="H30" s="110">
        <v>0</v>
      </c>
      <c r="I30" s="102">
        <v>1.175779299773153</v>
      </c>
      <c r="J30" s="102">
        <v>0.3131569580783259</v>
      </c>
      <c r="K30" s="102">
        <v>6.379551133163106</v>
      </c>
      <c r="L30" s="103">
        <v>30.580028665772357</v>
      </c>
      <c r="M30" s="103">
        <v>4.632043489192551</v>
      </c>
      <c r="N30" s="110">
        <v>1204.6897824686941</v>
      </c>
      <c r="O30" s="110">
        <v>20.621780067869782</v>
      </c>
      <c r="P30" s="103">
        <v>435.59731097137706</v>
      </c>
      <c r="Q30" s="110">
        <v>7650.558288770054</v>
      </c>
      <c r="R30" s="110">
        <v>357.17967914438503</v>
      </c>
      <c r="S30" s="110">
        <v>22.892831392244922</v>
      </c>
      <c r="T30" s="111">
        <v>745.4598986044903</v>
      </c>
      <c r="U30" s="111">
        <v>0</v>
      </c>
      <c r="V30" s="111">
        <v>0</v>
      </c>
      <c r="W30" s="112">
        <v>0.05102356099915985</v>
      </c>
      <c r="X30" s="112">
        <v>0.013589610869917142</v>
      </c>
      <c r="Y30" s="112">
        <v>0.2768439761212059</v>
      </c>
      <c r="Z30" s="111">
        <v>1327.036424510218</v>
      </c>
      <c r="AA30" s="111">
        <v>201.00996298129746</v>
      </c>
      <c r="AB30" s="111">
        <v>52.278146598358354</v>
      </c>
      <c r="AC30" s="111">
        <v>0.8948929900426179</v>
      </c>
      <c r="AD30" s="111">
        <v>18.902974369174675</v>
      </c>
      <c r="AE30" s="111">
        <v>33.2</v>
      </c>
      <c r="AF30" s="111">
        <v>1.55</v>
      </c>
      <c r="AG30" s="111">
        <v>0.09934464565000001</v>
      </c>
    </row>
    <row r="31" spans="1:33" ht="12.75">
      <c r="A31" s="100">
        <v>2013</v>
      </c>
      <c r="B31" s="100" t="s">
        <v>1668</v>
      </c>
      <c r="C31" s="100" t="s">
        <v>1672</v>
      </c>
      <c r="D31" s="100">
        <v>3</v>
      </c>
      <c r="E31" s="101" t="s">
        <v>1674</v>
      </c>
      <c r="F31" s="110">
        <v>12.888112284554767</v>
      </c>
      <c r="G31" s="110">
        <v>0.9042621449519191</v>
      </c>
      <c r="H31" s="110">
        <v>2.56382721774618</v>
      </c>
      <c r="I31" s="102">
        <v>0.08826358313655804</v>
      </c>
      <c r="J31" s="102">
        <v>0.11129901757271793</v>
      </c>
      <c r="K31" s="102">
        <v>0.38900306447418037</v>
      </c>
      <c r="L31" s="103">
        <v>14.360916420419988</v>
      </c>
      <c r="M31" s="103">
        <v>0.7942218169511781</v>
      </c>
      <c r="N31" s="110">
        <v>2.1505219773250785</v>
      </c>
      <c r="O31" s="110">
        <v>0</v>
      </c>
      <c r="P31" s="103">
        <v>3548.043576008326</v>
      </c>
      <c r="Q31" s="110">
        <v>5281.226592797783</v>
      </c>
      <c r="R31" s="110">
        <v>128.5595567867036</v>
      </c>
      <c r="S31" s="110">
        <v>16.528984780227844</v>
      </c>
      <c r="T31" s="111">
        <v>1002.5013003068888</v>
      </c>
      <c r="U31" s="111">
        <v>70.33799489929817</v>
      </c>
      <c r="V31" s="111">
        <v>97.95299513202444</v>
      </c>
      <c r="W31" s="112">
        <v>0.006865579295905505</v>
      </c>
      <c r="X31" s="112">
        <v>0.00865738964528144</v>
      </c>
      <c r="Y31" s="112">
        <v>0.03025858786364557</v>
      </c>
      <c r="Z31" s="111">
        <v>1117.0633113061012</v>
      </c>
      <c r="AA31" s="111">
        <v>61.778512372198946</v>
      </c>
      <c r="AB31" s="111">
        <v>0.16727826628191195</v>
      </c>
      <c r="AC31" s="111">
        <v>0</v>
      </c>
      <c r="AD31" s="111">
        <v>275.9844281273445</v>
      </c>
      <c r="AE31" s="111">
        <v>41.08</v>
      </c>
      <c r="AF31" s="111">
        <v>1</v>
      </c>
      <c r="AG31" s="111">
        <v>0.12857064222500003</v>
      </c>
    </row>
    <row r="32" spans="1:33" ht="12.75">
      <c r="A32" s="100">
        <v>2013</v>
      </c>
      <c r="B32" s="100" t="s">
        <v>1668</v>
      </c>
      <c r="C32" s="100" t="s">
        <v>1673</v>
      </c>
      <c r="D32" s="100">
        <v>3</v>
      </c>
      <c r="E32" s="101" t="s">
        <v>1674</v>
      </c>
      <c r="F32" s="110">
        <v>15.002346475504309</v>
      </c>
      <c r="G32" s="110">
        <v>0.9244618820930168</v>
      </c>
      <c r="H32" s="110">
        <v>0.8652226151725957</v>
      </c>
      <c r="I32" s="102">
        <v>0.4415394452489504</v>
      </c>
      <c r="J32" s="102">
        <v>0.06054092055313714</v>
      </c>
      <c r="K32" s="102">
        <v>2.4196005159452323</v>
      </c>
      <c r="L32" s="103">
        <v>29.263545507832536</v>
      </c>
      <c r="M32" s="103">
        <v>3.0054333462386413</v>
      </c>
      <c r="N32" s="110">
        <v>328.08590566652714</v>
      </c>
      <c r="O32" s="110">
        <v>45.788254426664245</v>
      </c>
      <c r="P32" s="103">
        <v>1116.8071422070655</v>
      </c>
      <c r="Q32" s="110">
        <v>4688.5675057208255</v>
      </c>
      <c r="R32" s="110">
        <v>212.1523758244717</v>
      </c>
      <c r="S32" s="110">
        <v>32.320114369419855</v>
      </c>
      <c r="T32" s="111">
        <v>1272.8692549853986</v>
      </c>
      <c r="U32" s="111">
        <v>78.43567064948631</v>
      </c>
      <c r="V32" s="111">
        <v>44.265233020937096</v>
      </c>
      <c r="W32" s="112">
        <v>0.037462272027803244</v>
      </c>
      <c r="X32" s="112">
        <v>0.005136574906227223</v>
      </c>
      <c r="Y32" s="112">
        <v>0.205290226507048</v>
      </c>
      <c r="Z32" s="111">
        <v>2482.856093852077</v>
      </c>
      <c r="AA32" s="111">
        <v>254.99502431711815</v>
      </c>
      <c r="AB32" s="111">
        <v>27.836343001331993</v>
      </c>
      <c r="AC32" s="111">
        <v>3.8848897000421267</v>
      </c>
      <c r="AD32" s="111">
        <v>94.7551422962116</v>
      </c>
      <c r="AE32" s="111">
        <v>39.78</v>
      </c>
      <c r="AF32" s="111">
        <v>1.8</v>
      </c>
      <c r="AG32" s="111">
        <v>0.27421896945000007</v>
      </c>
    </row>
    <row r="33" spans="1:33" ht="12.75">
      <c r="A33" s="100">
        <v>2013</v>
      </c>
      <c r="B33" s="100" t="s">
        <v>1668</v>
      </c>
      <c r="C33" s="100" t="s">
        <v>1669</v>
      </c>
      <c r="D33" s="100">
        <v>4</v>
      </c>
      <c r="E33" s="101" t="s">
        <v>1674</v>
      </c>
      <c r="F33" s="110">
        <v>8.055461501669422</v>
      </c>
      <c r="G33" s="110">
        <v>0.24972067223043645</v>
      </c>
      <c r="H33" s="110">
        <v>0.09422905268538426</v>
      </c>
      <c r="I33" s="102">
        <v>0.13704159494189844</v>
      </c>
      <c r="J33" s="102">
        <v>0.06750708797606787</v>
      </c>
      <c r="K33" s="102">
        <v>2.5998380583221796</v>
      </c>
      <c r="L33" s="103">
        <v>7.706896667642234</v>
      </c>
      <c r="M33" s="103">
        <v>0.8349975384882832</v>
      </c>
      <c r="N33" s="110">
        <v>54.93114706026875</v>
      </c>
      <c r="O33" s="110">
        <v>8.668784377162476</v>
      </c>
      <c r="P33" s="103">
        <v>15.403642259746242</v>
      </c>
      <c r="Q33" s="110">
        <v>2703.0312499999995</v>
      </c>
      <c r="R33" s="110">
        <v>99.02556818181816</v>
      </c>
      <c r="S33" s="110">
        <v>7.578717763598011</v>
      </c>
      <c r="T33" s="111">
        <v>1098.1883999177523</v>
      </c>
      <c r="U33" s="111">
        <v>34.04402657827795</v>
      </c>
      <c r="V33" s="111">
        <v>9.16881889579129</v>
      </c>
      <c r="W33" s="112">
        <v>0.018682665150870744</v>
      </c>
      <c r="X33" s="112">
        <v>0.00920313515397982</v>
      </c>
      <c r="Y33" s="112">
        <v>0.3544318344420633</v>
      </c>
      <c r="Z33" s="111">
        <v>1050.669104186703</v>
      </c>
      <c r="AA33" s="111">
        <v>113.8339014515398</v>
      </c>
      <c r="AB33" s="111">
        <v>7.488676903646245</v>
      </c>
      <c r="AC33" s="111">
        <v>1.1818017431298187</v>
      </c>
      <c r="AD33" s="111">
        <v>2.099954328207079</v>
      </c>
      <c r="AE33" s="111">
        <v>36.85</v>
      </c>
      <c r="AF33" s="111">
        <v>1.35</v>
      </c>
      <c r="AG33" s="111">
        <v>0.103319467575</v>
      </c>
    </row>
    <row r="34" spans="1:33" ht="12.75">
      <c r="A34" s="100">
        <v>2013</v>
      </c>
      <c r="B34" s="100" t="s">
        <v>1668</v>
      </c>
      <c r="C34" s="100" t="s">
        <v>1671</v>
      </c>
      <c r="D34" s="100">
        <v>4</v>
      </c>
      <c r="E34" s="101" t="s">
        <v>1674</v>
      </c>
      <c r="F34" s="110">
        <v>3.0170722996316264</v>
      </c>
      <c r="G34" s="110">
        <v>0</v>
      </c>
      <c r="H34" s="110">
        <v>0.006750684629875179</v>
      </c>
      <c r="I34" s="102">
        <v>0.13404764751869686</v>
      </c>
      <c r="J34" s="102">
        <v>0.0509587517537189</v>
      </c>
      <c r="K34" s="102">
        <v>0.9207788681402697</v>
      </c>
      <c r="L34" s="103">
        <v>4.560082012619936</v>
      </c>
      <c r="M34" s="103">
        <v>1.759409112989735</v>
      </c>
      <c r="N34" s="110">
        <v>982.6048061784543</v>
      </c>
      <c r="O34" s="110">
        <v>127.99082184378568</v>
      </c>
      <c r="P34" s="103">
        <v>55.114094163192334</v>
      </c>
      <c r="Q34" s="110">
        <v>1561.312693498452</v>
      </c>
      <c r="R34" s="110">
        <v>57.510835913312704</v>
      </c>
      <c r="S34" s="110">
        <v>3.3920895996904026</v>
      </c>
      <c r="T34" s="111">
        <v>566.5781120819855</v>
      </c>
      <c r="U34" s="111">
        <v>0</v>
      </c>
      <c r="V34" s="111">
        <v>0.46020254348726514</v>
      </c>
      <c r="W34" s="112">
        <v>0.025172901249150628</v>
      </c>
      <c r="X34" s="112">
        <v>0.009569579544448375</v>
      </c>
      <c r="Y34" s="112">
        <v>0.17291370605192272</v>
      </c>
      <c r="Z34" s="111">
        <v>856.3409826024646</v>
      </c>
      <c r="AA34" s="111">
        <v>330.4006648230723</v>
      </c>
      <c r="AB34" s="111">
        <v>184.5240420904888</v>
      </c>
      <c r="AC34" s="111">
        <v>24.035485729966727</v>
      </c>
      <c r="AD34" s="111">
        <v>10.34991419459949</v>
      </c>
      <c r="AE34" s="111">
        <v>29.32</v>
      </c>
      <c r="AF34" s="111">
        <v>1.08</v>
      </c>
      <c r="AG34" s="111">
        <v>0.06370028725</v>
      </c>
    </row>
    <row r="35" spans="1:33" ht="12.75">
      <c r="A35" s="100">
        <v>2013</v>
      </c>
      <c r="B35" s="100" t="s">
        <v>1668</v>
      </c>
      <c r="C35" s="100" t="s">
        <v>1672</v>
      </c>
      <c r="D35" s="100">
        <v>4</v>
      </c>
      <c r="E35" s="101" t="s">
        <v>1674</v>
      </c>
      <c r="F35" s="110">
        <v>7.396018456164566</v>
      </c>
      <c r="G35" s="110">
        <v>0.5769449639781163</v>
      </c>
      <c r="H35" s="110">
        <v>0</v>
      </c>
      <c r="I35" s="102">
        <v>0.2834047818162133</v>
      </c>
      <c r="J35" s="102">
        <v>0.14752278923980736</v>
      </c>
      <c r="K35" s="102">
        <v>1.7176928315399083</v>
      </c>
      <c r="L35" s="103">
        <v>22.947379338866245</v>
      </c>
      <c r="M35" s="103">
        <v>2.042368723222751</v>
      </c>
      <c r="N35" s="110">
        <v>170.62976420650062</v>
      </c>
      <c r="O35" s="110">
        <v>3.869249970810153</v>
      </c>
      <c r="P35" s="103">
        <v>2975.6501205356076</v>
      </c>
      <c r="Q35" s="110">
        <v>4316.75125</v>
      </c>
      <c r="R35" s="110">
        <v>137.4825</v>
      </c>
      <c r="S35" s="110">
        <v>21.50188295802188</v>
      </c>
      <c r="T35" s="111">
        <v>742.3857923377232</v>
      </c>
      <c r="U35" s="111">
        <v>57.911665142094485</v>
      </c>
      <c r="V35" s="111">
        <v>0</v>
      </c>
      <c r="W35" s="112">
        <v>0.02844715501291978</v>
      </c>
      <c r="X35" s="112">
        <v>0.014807808204748547</v>
      </c>
      <c r="Y35" s="112">
        <v>0.17241584256360432</v>
      </c>
      <c r="Z35" s="111">
        <v>2303.375592357967</v>
      </c>
      <c r="AA35" s="111">
        <v>205.00564348534516</v>
      </c>
      <c r="AB35" s="111">
        <v>17.127203433525782</v>
      </c>
      <c r="AC35" s="111">
        <v>0.38838142743389237</v>
      </c>
      <c r="AD35" s="111">
        <v>298.68508110771467</v>
      </c>
      <c r="AE35" s="111">
        <v>43.33</v>
      </c>
      <c r="AF35" s="111">
        <v>1.38</v>
      </c>
      <c r="AG35" s="111">
        <v>0.21582818527500006</v>
      </c>
    </row>
    <row r="36" spans="1:33" ht="12.75">
      <c r="A36" s="100">
        <v>2013</v>
      </c>
      <c r="B36" s="100" t="s">
        <v>1668</v>
      </c>
      <c r="C36" s="100" t="s">
        <v>1673</v>
      </c>
      <c r="D36" s="100">
        <v>4</v>
      </c>
      <c r="E36" s="101" t="s">
        <v>1674</v>
      </c>
      <c r="F36" s="110">
        <v>9.078050954489086</v>
      </c>
      <c r="G36" s="110">
        <v>0.4508732812405375</v>
      </c>
      <c r="H36" s="110">
        <v>0.034998565896353744</v>
      </c>
      <c r="I36" s="102">
        <v>0.2690841094999035</v>
      </c>
      <c r="J36" s="102">
        <v>0.1372439194417175</v>
      </c>
      <c r="K36" s="102">
        <v>0.6459514435421257</v>
      </c>
      <c r="L36" s="103">
        <v>12.143714900231712</v>
      </c>
      <c r="M36" s="103">
        <v>1.1362720610730335</v>
      </c>
      <c r="N36" s="110">
        <v>78.49464986989034</v>
      </c>
      <c r="O36" s="110">
        <v>0</v>
      </c>
      <c r="P36" s="103">
        <v>171.92537873745997</v>
      </c>
      <c r="Q36" s="110">
        <v>2715.1491228070167</v>
      </c>
      <c r="R36" s="110">
        <v>121.67543859649119</v>
      </c>
      <c r="S36" s="110">
        <v>16.613202399407893</v>
      </c>
      <c r="T36" s="111">
        <v>1066.9049575378929</v>
      </c>
      <c r="U36" s="111">
        <v>52.98923099115598</v>
      </c>
      <c r="V36" s="111">
        <v>2.4166207710517407</v>
      </c>
      <c r="W36" s="112">
        <v>0.031624318023700006</v>
      </c>
      <c r="X36" s="112">
        <v>0.01612969774882041</v>
      </c>
      <c r="Y36" s="112">
        <v>0.07591594284928078</v>
      </c>
      <c r="Z36" s="111">
        <v>1427.1994831200163</v>
      </c>
      <c r="AA36" s="111">
        <v>133.54125253848028</v>
      </c>
      <c r="AB36" s="111">
        <v>9.225144417698454</v>
      </c>
      <c r="AC36" s="111">
        <v>0</v>
      </c>
      <c r="AD36" s="111">
        <v>20.205663068113857</v>
      </c>
      <c r="AE36" s="111">
        <v>31.91</v>
      </c>
      <c r="AF36" s="111">
        <v>1.43</v>
      </c>
      <c r="AG36" s="111">
        <v>0.19524794572500004</v>
      </c>
    </row>
    <row r="37" spans="1:33" ht="12.75">
      <c r="A37" s="100">
        <v>2013</v>
      </c>
      <c r="B37" s="100" t="s">
        <v>1668</v>
      </c>
      <c r="C37" s="100" t="s">
        <v>1669</v>
      </c>
      <c r="D37" s="100">
        <v>1</v>
      </c>
      <c r="E37" s="101" t="s">
        <v>1675</v>
      </c>
      <c r="F37" s="110">
        <v>4.746157743264589</v>
      </c>
      <c r="G37" s="110">
        <v>0.06193427215343093</v>
      </c>
      <c r="H37" s="110">
        <v>0.31401557947052006</v>
      </c>
      <c r="I37" s="102">
        <v>0.1695232939120824</v>
      </c>
      <c r="J37" s="102">
        <v>0.043987186668319966</v>
      </c>
      <c r="K37" s="102">
        <v>0.6685131745528634</v>
      </c>
      <c r="L37" s="103">
        <v>6.735008750152388</v>
      </c>
      <c r="M37" s="103">
        <v>0.3637407511137682</v>
      </c>
      <c r="N37" s="110">
        <v>9.627934536262083</v>
      </c>
      <c r="O37" s="110">
        <v>3.4552264939339894</v>
      </c>
      <c r="P37" s="103">
        <v>10.647351179178548</v>
      </c>
      <c r="Q37" s="110">
        <v>6427.235294117648</v>
      </c>
      <c r="R37" s="110">
        <v>332.15686274509807</v>
      </c>
      <c r="S37" s="110">
        <v>34.59156355405882</v>
      </c>
      <c r="T37" s="111">
        <v>158.76560731109407</v>
      </c>
      <c r="U37" s="111">
        <v>2.0717879311458596</v>
      </c>
      <c r="V37" s="111">
        <v>2.119495636751853</v>
      </c>
      <c r="W37" s="112">
        <v>0.00567079102027824</v>
      </c>
      <c r="X37" s="112">
        <v>0.0014714328480154256</v>
      </c>
      <c r="Y37" s="112">
        <v>0.022362699660367327</v>
      </c>
      <c r="Z37" s="111">
        <v>225.2954520908906</v>
      </c>
      <c r="AA37" s="111">
        <v>12.167636302507002</v>
      </c>
      <c r="AB37" s="111">
        <v>0.32206786130746834</v>
      </c>
      <c r="AC37" s="111">
        <v>0.11558215347673716</v>
      </c>
      <c r="AD37" s="111">
        <v>0.35616877222753895</v>
      </c>
      <c r="AE37" s="111">
        <v>19.35</v>
      </c>
      <c r="AF37" s="111">
        <v>1</v>
      </c>
      <c r="AG37" s="111">
        <v>0.10414225155</v>
      </c>
    </row>
    <row r="38" spans="1:33" ht="12.75">
      <c r="A38" s="100">
        <v>2013</v>
      </c>
      <c r="B38" s="100" t="s">
        <v>1668</v>
      </c>
      <c r="C38" s="100" t="s">
        <v>1671</v>
      </c>
      <c r="D38" s="100">
        <v>1</v>
      </c>
      <c r="E38" s="101" t="s">
        <v>1675</v>
      </c>
      <c r="F38" s="110">
        <v>5.599422862245812</v>
      </c>
      <c r="G38" s="110">
        <v>0.11664315862320974</v>
      </c>
      <c r="H38" s="110">
        <v>3.617909612698241</v>
      </c>
      <c r="I38" s="102">
        <v>0.15135968375613046</v>
      </c>
      <c r="J38" s="102">
        <v>0.012230314523124668</v>
      </c>
      <c r="K38" s="102">
        <v>0.08759577782967254</v>
      </c>
      <c r="L38" s="103">
        <v>2.074833112390199</v>
      </c>
      <c r="M38" s="103">
        <v>0.37373388925848944</v>
      </c>
      <c r="N38" s="110">
        <v>95.8840477694852</v>
      </c>
      <c r="O38" s="110">
        <v>127.76753942013008</v>
      </c>
      <c r="P38" s="103">
        <v>17.597593940206917</v>
      </c>
      <c r="Q38" s="110">
        <v>3585.099542334096</v>
      </c>
      <c r="R38" s="110">
        <v>163.42334096109843</v>
      </c>
      <c r="S38" s="110">
        <v>27.48083851042192</v>
      </c>
      <c r="T38" s="111">
        <v>78.31611294152313</v>
      </c>
      <c r="U38" s="111">
        <v>1.6314250609977006</v>
      </c>
      <c r="V38" s="111">
        <v>4.948206935411249</v>
      </c>
      <c r="W38" s="112">
        <v>0.0021169864072534046</v>
      </c>
      <c r="X38" s="112">
        <v>0.00017105882464451275</v>
      </c>
      <c r="Y38" s="112">
        <v>0.0012251549844474034</v>
      </c>
      <c r="Z38" s="111">
        <v>29.019573688633738</v>
      </c>
      <c r="AA38" s="111">
        <v>5.22721469717742</v>
      </c>
      <c r="AB38" s="111">
        <v>1.3410785538339558</v>
      </c>
      <c r="AC38" s="111">
        <v>1.78701578602944</v>
      </c>
      <c r="AD38" s="111">
        <v>0.24612807220056077</v>
      </c>
      <c r="AE38" s="111">
        <v>3.51</v>
      </c>
      <c r="AF38" s="111">
        <v>0.16</v>
      </c>
      <c r="AG38" s="111">
        <v>0.026905178512500006</v>
      </c>
    </row>
    <row r="39" spans="1:33" ht="12.75">
      <c r="A39" s="100">
        <v>2013</v>
      </c>
      <c r="B39" s="100" t="s">
        <v>1668</v>
      </c>
      <c r="C39" s="100" t="s">
        <v>1672</v>
      </c>
      <c r="D39" s="100">
        <v>1</v>
      </c>
      <c r="E39" s="101" t="s">
        <v>1675</v>
      </c>
      <c r="F39" s="110">
        <v>4.583858793318658</v>
      </c>
      <c r="G39" s="110">
        <v>0.2937485434799227</v>
      </c>
      <c r="H39" s="110">
        <v>0.41369080167074135</v>
      </c>
      <c r="I39" s="102">
        <v>0.10558942475657276</v>
      </c>
      <c r="J39" s="102">
        <v>0.012087923622161007</v>
      </c>
      <c r="K39" s="102">
        <v>0.11218912552939543</v>
      </c>
      <c r="L39" s="103">
        <v>0.772852800472331</v>
      </c>
      <c r="M39" s="103">
        <v>0.06461181861649515</v>
      </c>
      <c r="N39" s="110">
        <v>0.5649753510619423</v>
      </c>
      <c r="O39" s="110">
        <v>3.751664264285196</v>
      </c>
      <c r="P39" s="103">
        <v>3.682129254674595</v>
      </c>
      <c r="Q39" s="110">
        <v>3794.994444444445</v>
      </c>
      <c r="R39" s="110">
        <v>157.6555555555556</v>
      </c>
      <c r="S39" s="110">
        <v>34.286653494493066</v>
      </c>
      <c r="T39" s="111">
        <v>116.30059663082082</v>
      </c>
      <c r="U39" s="111">
        <v>7.452919561122853</v>
      </c>
      <c r="V39" s="111">
        <v>1.30675848666152</v>
      </c>
      <c r="W39" s="112">
        <v>0.002678990267979857</v>
      </c>
      <c r="X39" s="112">
        <v>0.0003066919799829418</v>
      </c>
      <c r="Y39" s="112">
        <v>0.002846436337344587</v>
      </c>
      <c r="Z39" s="111">
        <v>19.60864107195991</v>
      </c>
      <c r="AA39" s="111">
        <v>1.6393159984451513</v>
      </c>
      <c r="AB39" s="111">
        <v>0.014334422889724379</v>
      </c>
      <c r="AC39" s="111">
        <v>0.09518635105664038</v>
      </c>
      <c r="AD39" s="111">
        <v>0.09342212500407739</v>
      </c>
      <c r="AE39" s="111">
        <v>6.74</v>
      </c>
      <c r="AF39" s="111">
        <v>0.28</v>
      </c>
      <c r="AG39" s="111">
        <v>0.06089390852500001</v>
      </c>
    </row>
    <row r="40" spans="1:33" ht="12.75">
      <c r="A40" s="100">
        <v>2013</v>
      </c>
      <c r="B40" s="100" t="s">
        <v>1668</v>
      </c>
      <c r="C40" s="100" t="s">
        <v>1673</v>
      </c>
      <c r="D40" s="100">
        <v>1</v>
      </c>
      <c r="E40" s="101" t="s">
        <v>1675</v>
      </c>
      <c r="F40" s="110">
        <v>8.55448337437269</v>
      </c>
      <c r="G40" s="110">
        <v>0.3643780459125204</v>
      </c>
      <c r="H40" s="110">
        <v>1.3609222730027848</v>
      </c>
      <c r="I40" s="102">
        <v>0.10917903824478921</v>
      </c>
      <c r="J40" s="102">
        <v>0.008119583643831689</v>
      </c>
      <c r="K40" s="102">
        <v>0.09310054961945848</v>
      </c>
      <c r="L40" s="103">
        <v>1.9186341970540057</v>
      </c>
      <c r="M40" s="103">
        <v>0.1447485162103514</v>
      </c>
      <c r="N40" s="110">
        <v>19.408482453845952</v>
      </c>
      <c r="O40" s="110">
        <v>4.685223653398853</v>
      </c>
      <c r="P40" s="103">
        <v>14.115292618084084</v>
      </c>
      <c r="Q40" s="110">
        <v>4890.315789473684</v>
      </c>
      <c r="R40" s="110">
        <v>236.3652631578947</v>
      </c>
      <c r="S40" s="110">
        <v>34.437814297192105</v>
      </c>
      <c r="T40" s="111">
        <v>131.1952603263279</v>
      </c>
      <c r="U40" s="111">
        <v>5.588259453972853</v>
      </c>
      <c r="V40" s="111">
        <v>2.4906245907428866</v>
      </c>
      <c r="W40" s="112">
        <v>0.001674416994907493</v>
      </c>
      <c r="X40" s="112">
        <v>0.00012452544978755172</v>
      </c>
      <c r="Y40" s="112">
        <v>0.0014278303328568635</v>
      </c>
      <c r="Z40" s="111">
        <v>29.4250046364669</v>
      </c>
      <c r="AA40" s="111">
        <v>2.2199259072684008</v>
      </c>
      <c r="AB40" s="111">
        <v>0.29765688898284987</v>
      </c>
      <c r="AC40" s="111">
        <v>0.07185461821530592</v>
      </c>
      <c r="AD40" s="111">
        <v>0.21647823820192236</v>
      </c>
      <c r="AE40" s="111">
        <v>6</v>
      </c>
      <c r="AF40" s="111">
        <v>0.29</v>
      </c>
      <c r="AG40" s="111">
        <v>0.042252258275</v>
      </c>
    </row>
    <row r="41" spans="1:33" ht="12.75">
      <c r="A41" s="100">
        <v>2013</v>
      </c>
      <c r="B41" s="100" t="s">
        <v>1668</v>
      </c>
      <c r="C41" s="100" t="s">
        <v>1669</v>
      </c>
      <c r="D41" s="100">
        <v>2</v>
      </c>
      <c r="E41" s="101" t="s">
        <v>1675</v>
      </c>
      <c r="F41" s="110">
        <v>1.892626795081569</v>
      </c>
      <c r="G41" s="110">
        <v>0.08487067028434825</v>
      </c>
      <c r="H41" s="110">
        <v>0.8826734659857645</v>
      </c>
      <c r="I41" s="102">
        <v>0.008874346183546895</v>
      </c>
      <c r="J41" s="102">
        <v>0.010336618818271874</v>
      </c>
      <c r="K41" s="102">
        <v>0.07077196341350687</v>
      </c>
      <c r="L41" s="103">
        <v>1.1522940744390795</v>
      </c>
      <c r="M41" s="103">
        <v>0.05235328971062276</v>
      </c>
      <c r="N41" s="110">
        <v>0.7496607197081958</v>
      </c>
      <c r="O41" s="110">
        <v>2.1325207487153053</v>
      </c>
      <c r="P41" s="103">
        <v>4.342299965880166</v>
      </c>
      <c r="Q41" s="110">
        <v>2756.370614035088</v>
      </c>
      <c r="R41" s="110">
        <v>135.5592105263158</v>
      </c>
      <c r="S41" s="110">
        <v>18.843726188870615</v>
      </c>
      <c r="T41" s="111">
        <v>136.1258388891475</v>
      </c>
      <c r="U41" s="111">
        <v>6.104262720767003</v>
      </c>
      <c r="V41" s="111">
        <v>12.72564936888631</v>
      </c>
      <c r="W41" s="112">
        <v>0.0006382810504254547</v>
      </c>
      <c r="X41" s="112">
        <v>0.0007434539717873775</v>
      </c>
      <c r="Y41" s="112">
        <v>0.005090223236050336</v>
      </c>
      <c r="Z41" s="111">
        <v>82.87793342968773</v>
      </c>
      <c r="AA41" s="111">
        <v>3.7654732031615104</v>
      </c>
      <c r="AB41" s="111">
        <v>0.053918815171441196</v>
      </c>
      <c r="AC41" s="111">
        <v>0.15338004123252036</v>
      </c>
      <c r="AD41" s="111">
        <v>0.3123168429718226</v>
      </c>
      <c r="AE41" s="111">
        <v>7.93</v>
      </c>
      <c r="AF41" s="111">
        <v>0.39</v>
      </c>
      <c r="AG41" s="111">
        <v>0.05421286525</v>
      </c>
    </row>
    <row r="42" spans="1:33" ht="12.75">
      <c r="A42" s="100">
        <v>2013</v>
      </c>
      <c r="B42" s="100" t="s">
        <v>1668</v>
      </c>
      <c r="C42" s="100" t="s">
        <v>1671</v>
      </c>
      <c r="D42" s="100">
        <v>2</v>
      </c>
      <c r="E42" s="101" t="s">
        <v>1675</v>
      </c>
      <c r="F42" s="110">
        <v>4.450667242197192</v>
      </c>
      <c r="G42" s="110">
        <v>0</v>
      </c>
      <c r="H42" s="110">
        <v>1.6709998321561053</v>
      </c>
      <c r="I42" s="102">
        <v>0.03179488813025587</v>
      </c>
      <c r="J42" s="102">
        <v>0.004493133905431842</v>
      </c>
      <c r="K42" s="102">
        <v>0.6289594364289045</v>
      </c>
      <c r="L42" s="103">
        <v>3.5306852077057878</v>
      </c>
      <c r="M42" s="103">
        <v>0.5081766866355261</v>
      </c>
      <c r="N42" s="110">
        <v>145.20460403951483</v>
      </c>
      <c r="O42" s="110">
        <v>133.9380607729655</v>
      </c>
      <c r="P42" s="103">
        <v>12.022455191179935</v>
      </c>
      <c r="Q42" s="110">
        <v>4053.7056928034376</v>
      </c>
      <c r="R42" s="110">
        <v>211.9584675975654</v>
      </c>
      <c r="S42" s="110">
        <v>38.037386327604736</v>
      </c>
      <c r="T42" s="111">
        <v>55.9942054389944</v>
      </c>
      <c r="U42" s="111">
        <v>0</v>
      </c>
      <c r="V42" s="111">
        <v>2.192641234326885</v>
      </c>
      <c r="W42" s="112">
        <v>0.00040001406553065146</v>
      </c>
      <c r="X42" s="112">
        <v>5.652848197239248E-05</v>
      </c>
      <c r="Y42" s="112">
        <v>0.007912989666423106</v>
      </c>
      <c r="Z42" s="111">
        <v>44.41983686992011</v>
      </c>
      <c r="AA42" s="111">
        <v>6.393412098076686</v>
      </c>
      <c r="AB42" s="111">
        <v>1.8268308967674094</v>
      </c>
      <c r="AC42" s="111">
        <v>1.6850856024274443</v>
      </c>
      <c r="AD42" s="111">
        <v>0.15125548355389887</v>
      </c>
      <c r="AE42" s="111">
        <v>3.06</v>
      </c>
      <c r="AF42" s="111">
        <v>0.16</v>
      </c>
      <c r="AG42" s="111">
        <v>0.02871308649</v>
      </c>
    </row>
    <row r="43" spans="1:33" ht="12.75">
      <c r="A43" s="100">
        <v>2013</v>
      </c>
      <c r="B43" s="100" t="s">
        <v>1668</v>
      </c>
      <c r="C43" s="100" t="s">
        <v>1672</v>
      </c>
      <c r="D43" s="100">
        <v>2</v>
      </c>
      <c r="E43" s="101" t="s">
        <v>1675</v>
      </c>
      <c r="F43" s="110">
        <v>1.6997295527515042</v>
      </c>
      <c r="G43" s="110">
        <v>0.13990792492851967</v>
      </c>
      <c r="H43" s="110">
        <v>3.05657741656887</v>
      </c>
      <c r="I43" s="102">
        <v>0.021246176278906355</v>
      </c>
      <c r="J43" s="102">
        <v>0.002290658599101911</v>
      </c>
      <c r="K43" s="102">
        <v>0.01566332070804827</v>
      </c>
      <c r="L43" s="103">
        <v>4.8049012738661325</v>
      </c>
      <c r="M43" s="103">
        <v>0.0710540978143376</v>
      </c>
      <c r="N43" s="110">
        <v>0.3734877192939692</v>
      </c>
      <c r="O43" s="110">
        <v>11.415031107024092</v>
      </c>
      <c r="P43" s="103">
        <v>39.419258677672815</v>
      </c>
      <c r="Q43" s="110">
        <v>3187.804383116883</v>
      </c>
      <c r="R43" s="110">
        <v>127.51217532467531</v>
      </c>
      <c r="S43" s="110">
        <v>32.11831452371043</v>
      </c>
      <c r="T43" s="111">
        <v>19.994908898976924</v>
      </c>
      <c r="U43" s="111">
        <v>1.6458184236793298</v>
      </c>
      <c r="V43" s="111">
        <v>4.292454012603381</v>
      </c>
      <c r="W43" s="112">
        <v>0.000249931148435144</v>
      </c>
      <c r="X43" s="112">
        <v>2.6946351514308742E-05</v>
      </c>
      <c r="Y43" s="112">
        <v>0.0001842567660872288</v>
      </c>
      <c r="Z43" s="111">
        <v>56.52285275855128</v>
      </c>
      <c r="AA43" s="111">
        <v>0.8358507448416301</v>
      </c>
      <c r="AB43" s="111">
        <v>0.004393553615680034</v>
      </c>
      <c r="AC43" s="111">
        <v>0.13428166068799466</v>
      </c>
      <c r="AD43" s="111">
        <v>0.4637117033409042</v>
      </c>
      <c r="AE43" s="111">
        <v>2.25</v>
      </c>
      <c r="AF43" s="111">
        <v>0.09</v>
      </c>
      <c r="AG43" s="111">
        <v>0.0226695866475</v>
      </c>
    </row>
    <row r="44" spans="1:33" ht="12.75">
      <c r="A44" s="100">
        <v>2013</v>
      </c>
      <c r="B44" s="100" t="s">
        <v>1668</v>
      </c>
      <c r="C44" s="100" t="s">
        <v>1673</v>
      </c>
      <c r="D44" s="100">
        <v>2</v>
      </c>
      <c r="E44" s="101" t="s">
        <v>1675</v>
      </c>
      <c r="F44" s="110">
        <v>0</v>
      </c>
      <c r="G44" s="110">
        <v>0</v>
      </c>
      <c r="H44" s="110">
        <v>0</v>
      </c>
      <c r="I44" s="102">
        <v>0.018565445864265822</v>
      </c>
      <c r="J44" s="102">
        <v>0.004127768578107417</v>
      </c>
      <c r="K44" s="102">
        <v>0.018798770286687114</v>
      </c>
      <c r="L44" s="103">
        <v>2.4132732476315093</v>
      </c>
      <c r="M44" s="103">
        <v>0.18666522422241638</v>
      </c>
      <c r="N44" s="110">
        <v>5.244323391652834</v>
      </c>
      <c r="O44" s="110">
        <v>12.422327505072852</v>
      </c>
      <c r="P44" s="103">
        <v>63.20182526089414</v>
      </c>
      <c r="Q44" s="110">
        <v>2326.592731829574</v>
      </c>
      <c r="R44" s="110">
        <v>115.80325814536342</v>
      </c>
      <c r="S44" s="110">
        <v>45.51919442773371</v>
      </c>
      <c r="T44" s="111">
        <v>0</v>
      </c>
      <c r="U44" s="111">
        <v>0</v>
      </c>
      <c r="V44" s="111">
        <v>0</v>
      </c>
      <c r="W44" s="112">
        <v>0.0004408768539365589</v>
      </c>
      <c r="X44" s="112">
        <v>9.802283434501009E-05</v>
      </c>
      <c r="Y44" s="112">
        <v>0.0004464176493505628</v>
      </c>
      <c r="Z44" s="111">
        <v>57.308417200629215</v>
      </c>
      <c r="AA44" s="111">
        <v>4.432771364405673</v>
      </c>
      <c r="AB44" s="111">
        <v>0.12453785461668138</v>
      </c>
      <c r="AC44" s="111">
        <v>0.29499515977407853</v>
      </c>
      <c r="AD44" s="111">
        <v>1.5008646755800952</v>
      </c>
      <c r="AE44" s="111">
        <v>2.21</v>
      </c>
      <c r="AF44" s="111">
        <v>0.11</v>
      </c>
      <c r="AG44" s="111">
        <v>0.043238087315</v>
      </c>
    </row>
    <row r="45" spans="1:33" ht="12.75">
      <c r="A45" s="100">
        <v>2013</v>
      </c>
      <c r="B45" s="100" t="s">
        <v>1668</v>
      </c>
      <c r="C45" s="100" t="s">
        <v>1669</v>
      </c>
      <c r="D45" s="100">
        <v>3</v>
      </c>
      <c r="E45" s="101" t="s">
        <v>1675</v>
      </c>
      <c r="F45" s="110">
        <v>3.275989584088921</v>
      </c>
      <c r="G45" s="110">
        <v>0.12156385796817679</v>
      </c>
      <c r="H45" s="110">
        <v>0.5006145739984472</v>
      </c>
      <c r="I45" s="102">
        <v>0.028411406257932908</v>
      </c>
      <c r="J45" s="102">
        <v>0.007467417066363492</v>
      </c>
      <c r="K45" s="102">
        <v>0.1455871298048493</v>
      </c>
      <c r="L45" s="103">
        <v>2.502279683195056</v>
      </c>
      <c r="M45" s="103">
        <v>0.16334211865887346</v>
      </c>
      <c r="N45" s="110">
        <v>5.311902575832287</v>
      </c>
      <c r="O45" s="110">
        <v>2.7922885409743228</v>
      </c>
      <c r="P45" s="103">
        <v>9.64151810855343</v>
      </c>
      <c r="Q45" s="110">
        <v>3497.5180555555557</v>
      </c>
      <c r="R45" s="110">
        <v>162.4763888888889</v>
      </c>
      <c r="S45" s="110">
        <v>23.87309639768924</v>
      </c>
      <c r="T45" s="111">
        <v>95.77361135877955</v>
      </c>
      <c r="U45" s="111">
        <v>3.5539214608205003</v>
      </c>
      <c r="V45" s="111">
        <v>1.8452441044129713</v>
      </c>
      <c r="W45" s="112">
        <v>0.0008306079464719707</v>
      </c>
      <c r="X45" s="112">
        <v>0.00021831006528267474</v>
      </c>
      <c r="Y45" s="112">
        <v>0.0042562422226527325</v>
      </c>
      <c r="Z45" s="111">
        <v>73.1541892114845</v>
      </c>
      <c r="AA45" s="111">
        <v>4.775309624589447</v>
      </c>
      <c r="AB45" s="111">
        <v>0.1552935623923683</v>
      </c>
      <c r="AC45" s="111">
        <v>0.0816326031144028</v>
      </c>
      <c r="AD45" s="111">
        <v>0.2818699463276949</v>
      </c>
      <c r="AE45" s="111">
        <v>4.09</v>
      </c>
      <c r="AF45" s="111">
        <v>0.19</v>
      </c>
      <c r="AG45" s="111">
        <v>0.027917215212500002</v>
      </c>
    </row>
    <row r="46" spans="1:33" ht="12.75">
      <c r="A46" s="100">
        <v>2013</v>
      </c>
      <c r="B46" s="100" t="s">
        <v>1668</v>
      </c>
      <c r="C46" s="100" t="s">
        <v>1671</v>
      </c>
      <c r="D46" s="100">
        <v>3</v>
      </c>
      <c r="E46" s="101" t="s">
        <v>1675</v>
      </c>
      <c r="F46" s="110">
        <v>7.722118081084715</v>
      </c>
      <c r="G46" s="110">
        <v>0.40103269271415126</v>
      </c>
      <c r="H46" s="110">
        <v>0.9939198941826668</v>
      </c>
      <c r="I46" s="102">
        <v>0.07227079802451887</v>
      </c>
      <c r="J46" s="102">
        <v>0.0151060974293803</v>
      </c>
      <c r="K46" s="102">
        <v>0.25705085251223636</v>
      </c>
      <c r="L46" s="103">
        <v>2.26834714834285</v>
      </c>
      <c r="M46" s="103">
        <v>0.2943149204107241</v>
      </c>
      <c r="N46" s="110">
        <v>186.2279916885021</v>
      </c>
      <c r="O46" s="110">
        <v>9.430664357665972</v>
      </c>
      <c r="P46" s="103">
        <v>12.045260806187537</v>
      </c>
      <c r="Q46" s="110">
        <v>4449.313131313131</v>
      </c>
      <c r="R46" s="110">
        <v>213.32323232323233</v>
      </c>
      <c r="S46" s="110">
        <v>35.135417181030306</v>
      </c>
      <c r="T46" s="111">
        <v>168.92933157162457</v>
      </c>
      <c r="U46" s="111">
        <v>8.773005541642025</v>
      </c>
      <c r="V46" s="111">
        <v>2.5883413763661554</v>
      </c>
      <c r="W46" s="112">
        <v>0.0015809985646729353</v>
      </c>
      <c r="X46" s="112">
        <v>0.00033046152812035126</v>
      </c>
      <c r="Y46" s="112">
        <v>0.005623253651245476</v>
      </c>
      <c r="Z46" s="111">
        <v>49.622443417510155</v>
      </c>
      <c r="AA46" s="111">
        <v>6.438443734540202</v>
      </c>
      <c r="AB46" s="111">
        <v>4.073930212608929</v>
      </c>
      <c r="AC46" s="111">
        <v>0.20630555107920256</v>
      </c>
      <c r="AD46" s="111">
        <v>0.26350255658216026</v>
      </c>
      <c r="AE46" s="111">
        <v>2.92</v>
      </c>
      <c r="AF46" s="111">
        <v>0.14</v>
      </c>
      <c r="AG46" s="111">
        <v>0.023058709320000002</v>
      </c>
    </row>
    <row r="47" spans="1:33" ht="12.75">
      <c r="A47" s="100">
        <v>2013</v>
      </c>
      <c r="B47" s="100" t="s">
        <v>1668</v>
      </c>
      <c r="C47" s="100" t="s">
        <v>1672</v>
      </c>
      <c r="D47" s="100">
        <v>3</v>
      </c>
      <c r="E47" s="101" t="s">
        <v>1675</v>
      </c>
      <c r="F47" s="110">
        <v>3.3905000367074023</v>
      </c>
      <c r="G47" s="110">
        <v>0.10638334393501593</v>
      </c>
      <c r="H47" s="110">
        <v>1.9707162020951199</v>
      </c>
      <c r="I47" s="102">
        <v>0.03477631293898155</v>
      </c>
      <c r="J47" s="102">
        <v>0.00725514085992152</v>
      </c>
      <c r="K47" s="102">
        <v>0.6713344198213258</v>
      </c>
      <c r="L47" s="103">
        <v>4.472687820775626</v>
      </c>
      <c r="M47" s="103">
        <v>0.24261574779399706</v>
      </c>
      <c r="N47" s="110">
        <v>8.665499166925903</v>
      </c>
      <c r="O47" s="110">
        <v>7.1765047122573264</v>
      </c>
      <c r="P47" s="103">
        <v>69.66760753103456</v>
      </c>
      <c r="Q47" s="110">
        <v>6080.609523809523</v>
      </c>
      <c r="R47" s="110">
        <v>301.4095238095239</v>
      </c>
      <c r="S47" s="110">
        <v>75.83205055542857</v>
      </c>
      <c r="T47" s="111">
        <v>51.744549978819364</v>
      </c>
      <c r="U47" s="111">
        <v>1.6235830106361442</v>
      </c>
      <c r="V47" s="111">
        <v>4.039023533494647</v>
      </c>
      <c r="W47" s="112">
        <v>0.0005307431480513172</v>
      </c>
      <c r="X47" s="112">
        <v>0.00011072526021682551</v>
      </c>
      <c r="Y47" s="112">
        <v>0.010245656116459187</v>
      </c>
      <c r="Z47" s="111">
        <v>68.2604972647443</v>
      </c>
      <c r="AA47" s="111">
        <v>3.7027112672048963</v>
      </c>
      <c r="AB47" s="111">
        <v>0.13224962391384007</v>
      </c>
      <c r="AC47" s="111">
        <v>0.10952514459113649</v>
      </c>
      <c r="AD47" s="111">
        <v>1.0632411033079403</v>
      </c>
      <c r="AE47" s="111">
        <v>4.64</v>
      </c>
      <c r="AF47" s="111">
        <v>0.23</v>
      </c>
      <c r="AG47" s="111">
        <v>0.057866026949999996</v>
      </c>
    </row>
    <row r="48" spans="1:33" ht="12.75">
      <c r="A48" s="100">
        <v>2013</v>
      </c>
      <c r="B48" s="100" t="s">
        <v>1668</v>
      </c>
      <c r="C48" s="100" t="s">
        <v>1673</v>
      </c>
      <c r="D48" s="100">
        <v>3</v>
      </c>
      <c r="E48" s="101" t="s">
        <v>1675</v>
      </c>
      <c r="F48" s="110">
        <v>4.3674687799304905</v>
      </c>
      <c r="G48" s="110">
        <v>0.1778231137514759</v>
      </c>
      <c r="H48" s="110">
        <v>0.3207263640531177</v>
      </c>
      <c r="I48" s="102">
        <v>0.038631652046260755</v>
      </c>
      <c r="J48" s="102">
        <v>0.01283231853801091</v>
      </c>
      <c r="K48" s="102">
        <v>0.26529266235893034</v>
      </c>
      <c r="L48" s="103">
        <v>1.8903402205959967</v>
      </c>
      <c r="M48" s="103">
        <v>0.12390954954029688</v>
      </c>
      <c r="N48" s="110">
        <v>15.136575418466915</v>
      </c>
      <c r="O48" s="110">
        <v>3.211217587919799</v>
      </c>
      <c r="P48" s="103">
        <v>18.008933138938094</v>
      </c>
      <c r="Q48" s="110">
        <v>5734.264052287583</v>
      </c>
      <c r="R48" s="110">
        <v>283.74379084967325</v>
      </c>
      <c r="S48" s="110">
        <v>35.80068631545099</v>
      </c>
      <c r="T48" s="111">
        <v>165.46719575311138</v>
      </c>
      <c r="U48" s="111">
        <v>6.73705834092111</v>
      </c>
      <c r="V48" s="111">
        <v>2.2996621094927674</v>
      </c>
      <c r="W48" s="112">
        <v>0.0014636100344388606</v>
      </c>
      <c r="X48" s="112">
        <v>0.0004861689620433016</v>
      </c>
      <c r="Y48" s="112">
        <v>0.01005095516563895</v>
      </c>
      <c r="Z48" s="111">
        <v>71.61798082190657</v>
      </c>
      <c r="AA48" s="111">
        <v>4.694473325986881</v>
      </c>
      <c r="AB48" s="111">
        <v>0.5734687101390248</v>
      </c>
      <c r="AC48" s="111">
        <v>0.12166112592901376</v>
      </c>
      <c r="AD48" s="111">
        <v>0.682291692318128</v>
      </c>
      <c r="AE48" s="111">
        <v>8.69</v>
      </c>
      <c r="AF48" s="111">
        <v>0.43</v>
      </c>
      <c r="AG48" s="111">
        <v>0.05425420965000001</v>
      </c>
    </row>
    <row r="49" spans="1:33" ht="12.75">
      <c r="A49" s="100">
        <v>2013</v>
      </c>
      <c r="B49" s="100" t="s">
        <v>1668</v>
      </c>
      <c r="C49" s="100" t="s">
        <v>1669</v>
      </c>
      <c r="D49" s="100">
        <v>4</v>
      </c>
      <c r="E49" s="101" t="s">
        <v>1675</v>
      </c>
      <c r="F49" s="110">
        <v>15.82811890116253</v>
      </c>
      <c r="G49" s="110">
        <v>1.004429970471448</v>
      </c>
      <c r="H49" s="110">
        <v>1.7590336620764104</v>
      </c>
      <c r="I49" s="102">
        <v>0.08143900378697072</v>
      </c>
      <c r="J49" s="102">
        <v>0.014004569340019054</v>
      </c>
      <c r="K49" s="102">
        <v>0.7336500571808363</v>
      </c>
      <c r="L49" s="103">
        <v>3.9497563048147524</v>
      </c>
      <c r="M49" s="103">
        <v>0.22101028665167333</v>
      </c>
      <c r="N49" s="110">
        <v>11.213188595302723</v>
      </c>
      <c r="O49" s="110">
        <v>15.700883583605945</v>
      </c>
      <c r="P49" s="103">
        <v>48.35460930997372</v>
      </c>
      <c r="Q49" s="110">
        <v>8714.867187499998</v>
      </c>
      <c r="R49" s="110">
        <v>417.28645833333337</v>
      </c>
      <c r="S49" s="110">
        <v>53.97777411642838</v>
      </c>
      <c r="T49" s="111">
        <v>164.36793926243746</v>
      </c>
      <c r="U49" s="111">
        <v>10.430556240495324</v>
      </c>
      <c r="V49" s="111">
        <v>2.75043942488329</v>
      </c>
      <c r="W49" s="112">
        <v>0.0008457076492562268</v>
      </c>
      <c r="X49" s="112">
        <v>0.00014543119223774453</v>
      </c>
      <c r="Y49" s="112">
        <v>0.007618627885700719</v>
      </c>
      <c r="Z49" s="111">
        <v>41.01645359535035</v>
      </c>
      <c r="AA49" s="111">
        <v>2.2950930302948396</v>
      </c>
      <c r="AB49" s="111">
        <v>0.11644395101401499</v>
      </c>
      <c r="AC49" s="111">
        <v>0.16304665736666893</v>
      </c>
      <c r="AD49" s="111">
        <v>0.5021410020831281</v>
      </c>
      <c r="AE49" s="111">
        <v>5.43</v>
      </c>
      <c r="AF49" s="111">
        <v>0.26</v>
      </c>
      <c r="AG49" s="111">
        <v>0.033632103295</v>
      </c>
    </row>
    <row r="50" spans="1:33" ht="12.75">
      <c r="A50" s="100">
        <v>2013</v>
      </c>
      <c r="B50" s="100" t="s">
        <v>1668</v>
      </c>
      <c r="C50" s="100" t="s">
        <v>1671</v>
      </c>
      <c r="D50" s="100">
        <v>4</v>
      </c>
      <c r="E50" s="101" t="s">
        <v>1675</v>
      </c>
      <c r="F50" s="110">
        <v>2.670525976423918</v>
      </c>
      <c r="G50" s="110">
        <v>0.05938206919204389</v>
      </c>
      <c r="H50" s="110">
        <v>0.4668191348824963</v>
      </c>
      <c r="I50" s="102">
        <v>0.08395171565267798</v>
      </c>
      <c r="J50" s="102">
        <v>0.022252069862982667</v>
      </c>
      <c r="K50" s="102">
        <v>0.17808388226917113</v>
      </c>
      <c r="L50" s="103">
        <v>1.0143194263886643</v>
      </c>
      <c r="M50" s="103">
        <v>0.183359760383747</v>
      </c>
      <c r="N50" s="110">
        <v>76.26894891703137</v>
      </c>
      <c r="O50" s="110">
        <v>30.29630813021665</v>
      </c>
      <c r="P50" s="103">
        <v>1.0126935885090835</v>
      </c>
      <c r="Q50" s="110">
        <v>2463.5267857142862</v>
      </c>
      <c r="R50" s="110">
        <v>120.51785714285717</v>
      </c>
      <c r="S50" s="110">
        <v>14.124380920595984</v>
      </c>
      <c r="T50" s="111">
        <v>150.6795513145989</v>
      </c>
      <c r="U50" s="111">
        <v>3.3505248108357257</v>
      </c>
      <c r="V50" s="111">
        <v>4.058261117809698</v>
      </c>
      <c r="W50" s="112">
        <v>0.004736822243375281</v>
      </c>
      <c r="X50" s="112">
        <v>0.0012555324053672838</v>
      </c>
      <c r="Y50" s="112">
        <v>0.01004805784088018</v>
      </c>
      <c r="Z50" s="111">
        <v>57.23112128742085</v>
      </c>
      <c r="AA50" s="111">
        <v>10.345739628705118</v>
      </c>
      <c r="AB50" s="111">
        <v>4.30333616055794</v>
      </c>
      <c r="AC50" s="111">
        <v>1.7094138592364054</v>
      </c>
      <c r="AD50" s="111">
        <v>0.057139386354164906</v>
      </c>
      <c r="AE50" s="111">
        <v>6.95</v>
      </c>
      <c r="AF50" s="111">
        <v>0.34</v>
      </c>
      <c r="AG50" s="111">
        <v>0.0398471199775</v>
      </c>
    </row>
    <row r="51" spans="1:33" ht="12.75">
      <c r="A51" s="100">
        <v>2013</v>
      </c>
      <c r="B51" s="100" t="s">
        <v>1668</v>
      </c>
      <c r="C51" s="100" t="s">
        <v>1672</v>
      </c>
      <c r="D51" s="100">
        <v>4</v>
      </c>
      <c r="E51" s="101" t="s">
        <v>1675</v>
      </c>
      <c r="F51" s="110">
        <v>6.162066011771737</v>
      </c>
      <c r="G51" s="110">
        <v>0.14142039691945998</v>
      </c>
      <c r="H51" s="110">
        <v>3.3469776421924724</v>
      </c>
      <c r="I51" s="102">
        <v>0.0050116483650539225</v>
      </c>
      <c r="J51" s="102">
        <v>0.0017266884290643607</v>
      </c>
      <c r="K51" s="102">
        <v>0.05543271204433455</v>
      </c>
      <c r="L51" s="103">
        <v>9.258264614626992</v>
      </c>
      <c r="M51" s="103">
        <v>0.1540942492397743</v>
      </c>
      <c r="N51" s="110">
        <v>1.9044137596033355</v>
      </c>
      <c r="O51" s="110">
        <v>4.624000270175563</v>
      </c>
      <c r="P51" s="103">
        <v>18.406637360442247</v>
      </c>
      <c r="Q51" s="110">
        <v>4183.627777777778</v>
      </c>
      <c r="R51" s="110">
        <v>151.91944444444448</v>
      </c>
      <c r="S51" s="110">
        <v>82.21647826466669</v>
      </c>
      <c r="T51" s="111">
        <v>105.45965125922628</v>
      </c>
      <c r="U51" s="111">
        <v>2.4203158018067787</v>
      </c>
      <c r="V51" s="111">
        <v>7.296586499850532</v>
      </c>
      <c r="W51" s="112">
        <v>8.577102027189978E-05</v>
      </c>
      <c r="X51" s="112">
        <v>2.9551121201006404E-05</v>
      </c>
      <c r="Y51" s="112">
        <v>0.0009486939071053213</v>
      </c>
      <c r="Z51" s="111">
        <v>158.4490259693709</v>
      </c>
      <c r="AA51" s="111">
        <v>2.63722033402989</v>
      </c>
      <c r="AB51" s="111">
        <v>0.03259277173554555</v>
      </c>
      <c r="AC51" s="111">
        <v>0.07913668159083445</v>
      </c>
      <c r="AD51" s="111">
        <v>0.31501732587398185</v>
      </c>
      <c r="AE51" s="111">
        <v>3.58</v>
      </c>
      <c r="AF51" s="111">
        <v>0.13</v>
      </c>
      <c r="AG51" s="111">
        <v>0.07035401040000001</v>
      </c>
    </row>
    <row r="52" spans="1:33" ht="12.75">
      <c r="A52" s="100">
        <v>2013</v>
      </c>
      <c r="B52" s="100" t="s">
        <v>1668</v>
      </c>
      <c r="C52" s="100" t="s">
        <v>1673</v>
      </c>
      <c r="D52" s="100">
        <v>4</v>
      </c>
      <c r="E52" s="101" t="s">
        <v>1675</v>
      </c>
      <c r="F52" s="110">
        <v>4.488457323512926</v>
      </c>
      <c r="G52" s="110">
        <v>0.13818727400424302</v>
      </c>
      <c r="H52" s="110">
        <v>0.0373207243637618</v>
      </c>
      <c r="I52" s="102">
        <v>0.01568500961434563</v>
      </c>
      <c r="J52" s="102">
        <v>0.003834370035078666</v>
      </c>
      <c r="K52" s="102">
        <v>0.15014519949754998</v>
      </c>
      <c r="L52" s="103">
        <v>2.2918827571469405</v>
      </c>
      <c r="M52" s="103">
        <v>0.12519391376053504</v>
      </c>
      <c r="N52" s="110">
        <v>4.017277453783738</v>
      </c>
      <c r="O52" s="110">
        <v>0.8772882933544344</v>
      </c>
      <c r="P52" s="103">
        <v>10.286653176913436</v>
      </c>
      <c r="Q52" s="110">
        <v>5709.036666666668</v>
      </c>
      <c r="R52" s="110">
        <v>302.86666666666673</v>
      </c>
      <c r="S52" s="110">
        <v>51.47382218632501</v>
      </c>
      <c r="T52" s="111">
        <v>197.59882560039296</v>
      </c>
      <c r="U52" s="111">
        <v>6.083525159772972</v>
      </c>
      <c r="V52" s="111">
        <v>0.31953150753757753</v>
      </c>
      <c r="W52" s="112">
        <v>0.000690513300213323</v>
      </c>
      <c r="X52" s="112">
        <v>0.00016880343539857652</v>
      </c>
      <c r="Y52" s="112">
        <v>0.006609958155296059</v>
      </c>
      <c r="Z52" s="111">
        <v>100.89732587043541</v>
      </c>
      <c r="AA52" s="111">
        <v>5.5115084200103475</v>
      </c>
      <c r="AB52" s="111">
        <v>0.1768557100499114</v>
      </c>
      <c r="AC52" s="111">
        <v>0.03862154053948643</v>
      </c>
      <c r="AD52" s="111">
        <v>0.45285728271685827</v>
      </c>
      <c r="AE52" s="111">
        <v>7.54</v>
      </c>
      <c r="AF52" s="111">
        <v>0.4</v>
      </c>
      <c r="AG52" s="111">
        <v>0.06798215565</v>
      </c>
    </row>
    <row r="53" spans="1:33" ht="12.75">
      <c r="A53" s="100">
        <v>2013</v>
      </c>
      <c r="B53" s="100" t="s">
        <v>1676</v>
      </c>
      <c r="C53" s="100" t="s">
        <v>1669</v>
      </c>
      <c r="D53" s="100">
        <v>1</v>
      </c>
      <c r="E53" s="101" t="s">
        <v>1670</v>
      </c>
      <c r="F53" s="110">
        <v>21.90808710030066</v>
      </c>
      <c r="G53" s="110">
        <v>2.4925236656631795</v>
      </c>
      <c r="H53" s="110">
        <v>2.4033678784990045</v>
      </c>
      <c r="I53" s="102">
        <v>1.784592778656898</v>
      </c>
      <c r="J53" s="102">
        <v>1.2730246029919006</v>
      </c>
      <c r="K53" s="102">
        <v>4.990306113393262</v>
      </c>
      <c r="L53" s="103">
        <v>9.712790682192438</v>
      </c>
      <c r="M53" s="103">
        <v>0.9888983627148347</v>
      </c>
      <c r="N53" s="110">
        <v>164.05932114487177</v>
      </c>
      <c r="O53" s="110">
        <v>7.510312597808177</v>
      </c>
      <c r="P53" s="103">
        <v>57.741995032396005</v>
      </c>
      <c r="Q53" s="110">
        <v>6211.833333333332</v>
      </c>
      <c r="R53" s="110">
        <v>359.2222222222223</v>
      </c>
      <c r="S53" s="110">
        <v>12.53136960514514</v>
      </c>
      <c r="T53" s="111">
        <v>1292.9362878865961</v>
      </c>
      <c r="U53" s="111">
        <v>147.099757317827</v>
      </c>
      <c r="V53" s="111">
        <v>65.70853644412479</v>
      </c>
      <c r="W53" s="112">
        <v>0.10532022956007922</v>
      </c>
      <c r="X53" s="112">
        <v>0.07512932083230889</v>
      </c>
      <c r="Y53" s="112">
        <v>0.2945098689871434</v>
      </c>
      <c r="Z53" s="111">
        <v>573.2138763261111</v>
      </c>
      <c r="AA53" s="111">
        <v>58.36121484874434</v>
      </c>
      <c r="AB53" s="111">
        <v>9.68218944461538</v>
      </c>
      <c r="AC53" s="111">
        <v>0.44323156314933504</v>
      </c>
      <c r="AD53" s="111">
        <v>3.407724296993863</v>
      </c>
      <c r="AE53" s="111">
        <v>36.66</v>
      </c>
      <c r="AF53" s="111">
        <v>2.12</v>
      </c>
      <c r="AG53" s="111">
        <v>0.07395562389921723</v>
      </c>
    </row>
    <row r="54" spans="1:33" ht="12.75">
      <c r="A54" s="100">
        <v>2013</v>
      </c>
      <c r="B54" s="100" t="s">
        <v>1676</v>
      </c>
      <c r="C54" s="100" t="s">
        <v>1671</v>
      </c>
      <c r="D54" s="100">
        <v>1</v>
      </c>
      <c r="E54" s="101" t="s">
        <v>1670</v>
      </c>
      <c r="F54" s="110">
        <v>6.487500017978554</v>
      </c>
      <c r="G54" s="110">
        <v>0.5168743342276284</v>
      </c>
      <c r="H54" s="110">
        <v>0.7110658479828869</v>
      </c>
      <c r="I54" s="102">
        <v>0.8957293270498006</v>
      </c>
      <c r="J54" s="102">
        <v>0.9428336814433541</v>
      </c>
      <c r="K54" s="102">
        <v>1.1548204498042838</v>
      </c>
      <c r="L54" s="103">
        <v>2.9361501364844313</v>
      </c>
      <c r="M54" s="103">
        <v>1.1924759848769964</v>
      </c>
      <c r="N54" s="110">
        <v>46.090473438239854</v>
      </c>
      <c r="O54" s="110">
        <v>639.3585841587276</v>
      </c>
      <c r="P54" s="103">
        <v>90.20836206037151</v>
      </c>
      <c r="Q54" s="110">
        <v>3520.05</v>
      </c>
      <c r="R54" s="110">
        <v>186.41125</v>
      </c>
      <c r="S54" s="110">
        <v>8.376932905178126</v>
      </c>
      <c r="T54" s="111">
        <v>685.6010587031496</v>
      </c>
      <c r="U54" s="111">
        <v>54.623443511506316</v>
      </c>
      <c r="V54" s="111">
        <v>35.75261326797283</v>
      </c>
      <c r="W54" s="112">
        <v>0.09466095926550071</v>
      </c>
      <c r="X54" s="112">
        <v>0.09963896237182077</v>
      </c>
      <c r="Y54" s="112">
        <v>0.1220417912606905</v>
      </c>
      <c r="Z54" s="111">
        <v>310.2932773035066</v>
      </c>
      <c r="AA54" s="111">
        <v>126.02124014552142</v>
      </c>
      <c r="AB54" s="111">
        <v>4.870855845520725</v>
      </c>
      <c r="AC54" s="111">
        <v>67.56761787674796</v>
      </c>
      <c r="AD54" s="111">
        <v>9.533248302284967</v>
      </c>
      <c r="AE54" s="111">
        <v>37.2</v>
      </c>
      <c r="AF54" s="111">
        <v>1.97</v>
      </c>
      <c r="AG54" s="111">
        <v>0.088527692525</v>
      </c>
    </row>
    <row r="55" spans="1:33" ht="12.75">
      <c r="A55" s="100">
        <v>2013</v>
      </c>
      <c r="B55" s="100" t="s">
        <v>1676</v>
      </c>
      <c r="C55" s="100" t="s">
        <v>1672</v>
      </c>
      <c r="D55" s="100">
        <v>1</v>
      </c>
      <c r="E55" s="101" t="s">
        <v>1670</v>
      </c>
      <c r="F55" s="110">
        <v>13.791688097484426</v>
      </c>
      <c r="G55" s="110">
        <v>0.4762319530049539</v>
      </c>
      <c r="H55" s="110">
        <v>1.048097199901337</v>
      </c>
      <c r="I55" s="102">
        <v>0.8641041386144669</v>
      </c>
      <c r="J55" s="102">
        <v>0.13902631408077598</v>
      </c>
      <c r="K55" s="102">
        <v>1.4768496457932152</v>
      </c>
      <c r="L55" s="103">
        <v>14.599572756155867</v>
      </c>
      <c r="M55" s="103">
        <v>1.64352898246956</v>
      </c>
      <c r="N55" s="110">
        <v>314.63699511739804</v>
      </c>
      <c r="O55" s="110">
        <v>1.6863662054541406</v>
      </c>
      <c r="P55" s="103">
        <v>2577.381645310423</v>
      </c>
      <c r="Q55" s="110">
        <v>3312.54375</v>
      </c>
      <c r="R55" s="110">
        <v>99.16875</v>
      </c>
      <c r="S55" s="110">
        <v>12.447433250437502</v>
      </c>
      <c r="T55" s="111">
        <v>1794.0407281280552</v>
      </c>
      <c r="U55" s="111">
        <v>61.94887193560376</v>
      </c>
      <c r="V55" s="111">
        <v>74.82519947652536</v>
      </c>
      <c r="W55" s="112">
        <v>0.11240379038887374</v>
      </c>
      <c r="X55" s="112">
        <v>0.01808472378286517</v>
      </c>
      <c r="Y55" s="112">
        <v>0.19211052303001172</v>
      </c>
      <c r="Z55" s="111">
        <v>1899.1314154349095</v>
      </c>
      <c r="AA55" s="111">
        <v>213.79238796352</v>
      </c>
      <c r="AB55" s="111">
        <v>40.92838960876722</v>
      </c>
      <c r="AC55" s="111">
        <v>0.21936470965257115</v>
      </c>
      <c r="AD55" s="111">
        <v>335.269157113551</v>
      </c>
      <c r="AE55" s="111">
        <v>43.09</v>
      </c>
      <c r="AF55" s="111">
        <v>1.29</v>
      </c>
      <c r="AG55" s="111">
        <v>0.16191783090000003</v>
      </c>
    </row>
    <row r="56" spans="1:33" ht="12.75">
      <c r="A56" s="100">
        <v>2013</v>
      </c>
      <c r="B56" s="100" t="s">
        <v>1676</v>
      </c>
      <c r="C56" s="100" t="s">
        <v>1673</v>
      </c>
      <c r="D56" s="100">
        <v>1</v>
      </c>
      <c r="E56" s="101" t="s">
        <v>1670</v>
      </c>
      <c r="F56" s="110">
        <v>10.374597932913796</v>
      </c>
      <c r="G56" s="110">
        <v>0.2488633269787365</v>
      </c>
      <c r="H56" s="110">
        <v>0.23540106468513153</v>
      </c>
      <c r="I56" s="102">
        <v>1.8302295126365118</v>
      </c>
      <c r="J56" s="102">
        <v>0.8691281378373413</v>
      </c>
      <c r="K56" s="102">
        <v>3.159466251202026</v>
      </c>
      <c r="L56" s="103">
        <v>8.505981971120304</v>
      </c>
      <c r="M56" s="103">
        <v>2.2147130371332397</v>
      </c>
      <c r="N56" s="110">
        <v>881.1752884664231</v>
      </c>
      <c r="O56" s="110">
        <v>288.0160404928166</v>
      </c>
      <c r="P56" s="103">
        <v>3627.1139009365534</v>
      </c>
      <c r="Q56" s="110">
        <v>3086.4120000000007</v>
      </c>
      <c r="R56" s="110">
        <v>135.38800000000003</v>
      </c>
      <c r="S56" s="110">
        <v>26.77871418361765</v>
      </c>
      <c r="T56" s="111">
        <v>1432.9555155958278</v>
      </c>
      <c r="U56" s="111">
        <v>34.37338770424537</v>
      </c>
      <c r="V56" s="111">
        <v>15.943913531835054</v>
      </c>
      <c r="W56" s="112">
        <v>0.25279413157962866</v>
      </c>
      <c r="X56" s="112">
        <v>0.12004532290571013</v>
      </c>
      <c r="Y56" s="112">
        <v>0.43639036618812505</v>
      </c>
      <c r="Z56" s="111">
        <v>1174.8593882762852</v>
      </c>
      <c r="AA56" s="111">
        <v>305.8995907642596</v>
      </c>
      <c r="AB56" s="111">
        <v>121.70929398707499</v>
      </c>
      <c r="AC56" s="111">
        <v>39.78122106254372</v>
      </c>
      <c r="AD56" s="111">
        <v>500.98258300228633</v>
      </c>
      <c r="AE56" s="111">
        <v>42.63</v>
      </c>
      <c r="AF56" s="111">
        <v>1.87</v>
      </c>
      <c r="AG56" s="111">
        <v>0.36987174286764707</v>
      </c>
    </row>
    <row r="57" spans="1:33" ht="12.75">
      <c r="A57" s="100">
        <v>2013</v>
      </c>
      <c r="B57" s="100" t="s">
        <v>1676</v>
      </c>
      <c r="C57" s="100" t="s">
        <v>1669</v>
      </c>
      <c r="D57" s="100">
        <v>2</v>
      </c>
      <c r="E57" s="101" t="s">
        <v>1670</v>
      </c>
      <c r="F57" s="110">
        <v>11.807057465159392</v>
      </c>
      <c r="G57" s="110">
        <v>1.3476075852776643</v>
      </c>
      <c r="H57" s="110">
        <v>0</v>
      </c>
      <c r="I57" s="102">
        <v>0.5265636433774019</v>
      </c>
      <c r="J57" s="102">
        <v>0.33181831826446406</v>
      </c>
      <c r="K57" s="102">
        <v>0.540214458234285</v>
      </c>
      <c r="L57" s="103">
        <v>16.28546112917898</v>
      </c>
      <c r="M57" s="103">
        <v>1.5446984355085844</v>
      </c>
      <c r="N57" s="110">
        <v>651.6768751138363</v>
      </c>
      <c r="O57" s="110">
        <v>1.5065140097219727</v>
      </c>
      <c r="P57" s="103">
        <v>1488.5447887479834</v>
      </c>
      <c r="Q57" s="110">
        <v>3155.3000000000006</v>
      </c>
      <c r="R57" s="110">
        <v>115.83333333333336</v>
      </c>
      <c r="S57" s="110">
        <v>8.37697953876389</v>
      </c>
      <c r="T57" s="111">
        <v>1528.9714703084105</v>
      </c>
      <c r="U57" s="111">
        <v>174.51033478415795</v>
      </c>
      <c r="V57" s="111">
        <v>0</v>
      </c>
      <c r="W57" s="112">
        <v>0.06818809770354844</v>
      </c>
      <c r="X57" s="112">
        <v>0.0429692786241752</v>
      </c>
      <c r="Y57" s="112">
        <v>0.06995582912386425</v>
      </c>
      <c r="Z57" s="111">
        <v>2108.908635433249</v>
      </c>
      <c r="AA57" s="111">
        <v>200.03289092916918</v>
      </c>
      <c r="AB57" s="111">
        <v>84.38981116582052</v>
      </c>
      <c r="AC57" s="111">
        <v>0.19508814514385253</v>
      </c>
      <c r="AD57" s="111">
        <v>192.76119566520643</v>
      </c>
      <c r="AE57" s="111">
        <v>40.86</v>
      </c>
      <c r="AF57" s="111">
        <v>1.5</v>
      </c>
      <c r="AG57" s="111">
        <v>0.10847887172500001</v>
      </c>
    </row>
    <row r="58" spans="1:33" ht="12.75">
      <c r="A58" s="100">
        <v>2013</v>
      </c>
      <c r="B58" s="100" t="s">
        <v>1676</v>
      </c>
      <c r="C58" s="100" t="s">
        <v>1671</v>
      </c>
      <c r="D58" s="100">
        <v>2</v>
      </c>
      <c r="E58" s="101" t="s">
        <v>1670</v>
      </c>
      <c r="F58" s="110">
        <v>8.010733468709692</v>
      </c>
      <c r="G58" s="110">
        <v>0</v>
      </c>
      <c r="H58" s="110">
        <v>0.818993309349802</v>
      </c>
      <c r="I58" s="102">
        <v>1.180177736080519</v>
      </c>
      <c r="J58" s="102">
        <v>0.33796121146418395</v>
      </c>
      <c r="K58" s="102">
        <v>2.186958184389311</v>
      </c>
      <c r="L58" s="103">
        <v>8.0877232534678</v>
      </c>
      <c r="M58" s="103">
        <v>3.543150507123446</v>
      </c>
      <c r="N58" s="110">
        <v>1639.4765239304118</v>
      </c>
      <c r="O58" s="110">
        <v>491.08310012012214</v>
      </c>
      <c r="P58" s="103">
        <v>684.4209644138273</v>
      </c>
      <c r="Q58" s="110">
        <v>2786.9132653061224</v>
      </c>
      <c r="R58" s="110">
        <v>111.91326530612243</v>
      </c>
      <c r="S58" s="110">
        <v>5.464891995519771</v>
      </c>
      <c r="T58" s="111">
        <v>1173.9093531716633</v>
      </c>
      <c r="U58" s="111">
        <v>0</v>
      </c>
      <c r="V58" s="111">
        <v>71.02020359171124</v>
      </c>
      <c r="W58" s="112">
        <v>0.1729456719789022</v>
      </c>
      <c r="X58" s="112">
        <v>0.04952553080148041</v>
      </c>
      <c r="Y58" s="112">
        <v>0.3204813488899476</v>
      </c>
      <c r="Z58" s="111">
        <v>1185.1915945268702</v>
      </c>
      <c r="AA58" s="111">
        <v>519.2205602962209</v>
      </c>
      <c r="AB58" s="111">
        <v>240.25226070307343</v>
      </c>
      <c r="AC58" s="111">
        <v>71.96432719517304</v>
      </c>
      <c r="AD58" s="111">
        <v>100.29645534587675</v>
      </c>
      <c r="AE58" s="111">
        <v>40.84</v>
      </c>
      <c r="AF58" s="111">
        <v>1.64</v>
      </c>
      <c r="AG58" s="111">
        <v>0.08008365092500001</v>
      </c>
    </row>
    <row r="59" spans="1:33" ht="12.75">
      <c r="A59" s="100">
        <v>2013</v>
      </c>
      <c r="B59" s="100" t="s">
        <v>1676</v>
      </c>
      <c r="C59" s="100" t="s">
        <v>1672</v>
      </c>
      <c r="D59" s="100">
        <v>2</v>
      </c>
      <c r="E59" s="101" t="s">
        <v>1670</v>
      </c>
      <c r="F59" s="110">
        <v>30.468824086601476</v>
      </c>
      <c r="G59" s="110">
        <v>2.2344883961943545</v>
      </c>
      <c r="H59" s="110">
        <v>1.4235318398533747</v>
      </c>
      <c r="I59" s="102">
        <v>1.065697815952145</v>
      </c>
      <c r="J59" s="102">
        <v>0.4776976589254507</v>
      </c>
      <c r="K59" s="102">
        <v>2.46147488974132</v>
      </c>
      <c r="L59" s="103">
        <v>8.529565609255569</v>
      </c>
      <c r="M59" s="103">
        <v>2.143535439758613</v>
      </c>
      <c r="N59" s="110">
        <v>1029.1442394270462</v>
      </c>
      <c r="O59" s="110">
        <v>32.69661044383677</v>
      </c>
      <c r="P59" s="103">
        <v>2194.9995851236795</v>
      </c>
      <c r="Q59" s="110">
        <v>2475.2708333333335</v>
      </c>
      <c r="R59" s="110">
        <v>63.43750000000001</v>
      </c>
      <c r="S59" s="110">
        <v>8.961484629898928</v>
      </c>
      <c r="T59" s="111">
        <v>5043.115710885762</v>
      </c>
      <c r="U59" s="111">
        <v>369.84635523216906</v>
      </c>
      <c r="V59" s="111">
        <v>157.23505370308968</v>
      </c>
      <c r="W59" s="112">
        <v>0.17639136264035502</v>
      </c>
      <c r="X59" s="112">
        <v>0.07906719871869529</v>
      </c>
      <c r="Y59" s="112">
        <v>0.4074165334744254</v>
      </c>
      <c r="Z59" s="111">
        <v>1411.7901698078183</v>
      </c>
      <c r="AA59" s="111">
        <v>354.79207278763255</v>
      </c>
      <c r="AB59" s="111">
        <v>170.34111549137313</v>
      </c>
      <c r="AC59" s="111">
        <v>5.4118527631178095</v>
      </c>
      <c r="AD59" s="111">
        <v>363.3102761584022</v>
      </c>
      <c r="AE59" s="111">
        <v>40.97</v>
      </c>
      <c r="AF59" s="111">
        <v>1.05</v>
      </c>
      <c r="AG59" s="111">
        <v>0.14832802146039606</v>
      </c>
    </row>
    <row r="60" spans="1:33" ht="12.75">
      <c r="A60" s="100">
        <v>2013</v>
      </c>
      <c r="B60" s="100" t="s">
        <v>1676</v>
      </c>
      <c r="C60" s="100" t="s">
        <v>1673</v>
      </c>
      <c r="D60" s="100">
        <v>2</v>
      </c>
      <c r="E60" s="101" t="s">
        <v>1670</v>
      </c>
      <c r="F60" s="110">
        <v>18.394889449374922</v>
      </c>
      <c r="G60" s="110">
        <v>1.5333500917384544</v>
      </c>
      <c r="H60" s="110">
        <v>0.04558401317064795</v>
      </c>
      <c r="I60" s="102">
        <v>2.066199216577498</v>
      </c>
      <c r="J60" s="102">
        <v>1.0196115135299393</v>
      </c>
      <c r="K60" s="102">
        <v>1.7220926107885635</v>
      </c>
      <c r="L60" s="103">
        <v>8.23211887351471</v>
      </c>
      <c r="M60" s="103">
        <v>2.0932305128579274</v>
      </c>
      <c r="N60" s="110">
        <v>438.36044682321653</v>
      </c>
      <c r="O60" s="110">
        <v>244.05215719020933</v>
      </c>
      <c r="P60" s="103">
        <v>3445.0506860901496</v>
      </c>
      <c r="Q60" s="110">
        <v>4171.518518518518</v>
      </c>
      <c r="R60" s="110">
        <v>239.27777777777777</v>
      </c>
      <c r="S60" s="110">
        <v>34.454361919241734</v>
      </c>
      <c r="T60" s="111">
        <v>1683.600051298722</v>
      </c>
      <c r="U60" s="111">
        <v>140.34051687097718</v>
      </c>
      <c r="V60" s="111">
        <v>2.081234630399939</v>
      </c>
      <c r="W60" s="112">
        <v>0.1891097588053981</v>
      </c>
      <c r="X60" s="112">
        <v>0.09332037581460462</v>
      </c>
      <c r="Y60" s="112">
        <v>0.15761525590268208</v>
      </c>
      <c r="Z60" s="111">
        <v>753.4481680843971</v>
      </c>
      <c r="AA60" s="111">
        <v>191.58380965140356</v>
      </c>
      <c r="AB60" s="111">
        <v>40.12112564144694</v>
      </c>
      <c r="AC60" s="111">
        <v>22.336977098764923</v>
      </c>
      <c r="AD60" s="111">
        <v>315.3097238116408</v>
      </c>
      <c r="AE60" s="111">
        <v>38.18</v>
      </c>
      <c r="AF60" s="111">
        <v>2.19</v>
      </c>
      <c r="AG60" s="111">
        <v>0.3153450073964498</v>
      </c>
    </row>
    <row r="61" spans="1:33" ht="12.75">
      <c r="A61" s="100">
        <v>2013</v>
      </c>
      <c r="B61" s="100" t="s">
        <v>1676</v>
      </c>
      <c r="C61" s="100" t="s">
        <v>1669</v>
      </c>
      <c r="D61" s="100">
        <v>3</v>
      </c>
      <c r="E61" s="101" t="s">
        <v>1670</v>
      </c>
      <c r="F61" s="110">
        <v>21.29196080187047</v>
      </c>
      <c r="G61" s="110">
        <v>1.0343047205850273</v>
      </c>
      <c r="H61" s="110">
        <v>0.1946678616753987</v>
      </c>
      <c r="I61" s="102">
        <v>0.1251541051816724</v>
      </c>
      <c r="J61" s="102">
        <v>0.45058693456233756</v>
      </c>
      <c r="K61" s="102">
        <v>0.6831104988304777</v>
      </c>
      <c r="L61" s="103">
        <v>11.94148295842864</v>
      </c>
      <c r="M61" s="103">
        <v>1.6212067459594608</v>
      </c>
      <c r="N61" s="110">
        <v>565.6920126341696</v>
      </c>
      <c r="O61" s="110">
        <v>0.8826824190146799</v>
      </c>
      <c r="P61" s="103">
        <v>1647.3702549819081</v>
      </c>
      <c r="Q61" s="110">
        <v>2159.12037037037</v>
      </c>
      <c r="R61" s="110">
        <v>60.033068783068764</v>
      </c>
      <c r="S61" s="110">
        <v>5.078419534104831</v>
      </c>
      <c r="T61" s="111">
        <v>4114.178240565899</v>
      </c>
      <c r="U61" s="111">
        <v>199.85542971559892</v>
      </c>
      <c r="V61" s="111">
        <v>23.74022733601567</v>
      </c>
      <c r="W61" s="112">
        <v>0.02418313188941708</v>
      </c>
      <c r="X61" s="112">
        <v>0.0870654881863584</v>
      </c>
      <c r="Y61" s="112">
        <v>0.1319952810519722</v>
      </c>
      <c r="Z61" s="111">
        <v>2307.4149818714513</v>
      </c>
      <c r="AA61" s="111">
        <v>313.2606517432211</v>
      </c>
      <c r="AB61" s="111">
        <v>109.30687835180377</v>
      </c>
      <c r="AC61" s="111">
        <v>0.17055793195529667</v>
      </c>
      <c r="AD61" s="111">
        <v>318.31614383803776</v>
      </c>
      <c r="AE61" s="111">
        <v>41.72</v>
      </c>
      <c r="AF61" s="111">
        <v>1.16</v>
      </c>
      <c r="AG61" s="111">
        <v>0.09812869438423649</v>
      </c>
    </row>
    <row r="62" spans="1:33" ht="12.75">
      <c r="A62" s="100">
        <v>2013</v>
      </c>
      <c r="B62" s="100" t="s">
        <v>1676</v>
      </c>
      <c r="C62" s="100" t="s">
        <v>1671</v>
      </c>
      <c r="D62" s="100">
        <v>3</v>
      </c>
      <c r="E62" s="101" t="s">
        <v>1670</v>
      </c>
      <c r="F62" s="110">
        <v>10.104074275771529</v>
      </c>
      <c r="G62" s="110">
        <v>0.4022371423887648</v>
      </c>
      <c r="H62" s="110">
        <v>0.5360124110396298</v>
      </c>
      <c r="I62" s="102">
        <v>0.8787452654165762</v>
      </c>
      <c r="J62" s="102">
        <v>0.16949651761650955</v>
      </c>
      <c r="K62" s="102">
        <v>3.7988705377049405</v>
      </c>
      <c r="L62" s="103">
        <v>6.04735965080094</v>
      </c>
      <c r="M62" s="103">
        <v>2.3865047666404715</v>
      </c>
      <c r="N62" s="110">
        <v>1080.6891161424467</v>
      </c>
      <c r="O62" s="110">
        <v>533.6249096732757</v>
      </c>
      <c r="P62" s="103">
        <v>256.96591717544237</v>
      </c>
      <c r="Q62" s="110">
        <v>1609.5238095238099</v>
      </c>
      <c r="R62" s="110">
        <v>51.45833333333334</v>
      </c>
      <c r="S62" s="110">
        <v>2.333972751190476</v>
      </c>
      <c r="T62" s="111">
        <v>2611.5145820455646</v>
      </c>
      <c r="U62" s="111">
        <v>103.96283064817305</v>
      </c>
      <c r="V62" s="111">
        <v>121.48082877992849</v>
      </c>
      <c r="W62" s="112">
        <v>0.22712185321536119</v>
      </c>
      <c r="X62" s="112">
        <v>0.04380833070703631</v>
      </c>
      <c r="Y62" s="112">
        <v>0.9818619235914307</v>
      </c>
      <c r="Z62" s="111">
        <v>1563.0098789762428</v>
      </c>
      <c r="AA62" s="111">
        <v>616.8196935316912</v>
      </c>
      <c r="AB62" s="111">
        <v>279.31657155681694</v>
      </c>
      <c r="AC62" s="111">
        <v>137.92151511555434</v>
      </c>
      <c r="AD62" s="111">
        <v>66.4158062853451</v>
      </c>
      <c r="AE62" s="111">
        <v>41.6</v>
      </c>
      <c r="AF62" s="111">
        <v>1.33</v>
      </c>
      <c r="AG62" s="111">
        <v>0.060324218799999996</v>
      </c>
    </row>
    <row r="63" spans="1:33" ht="12.75">
      <c r="A63" s="100">
        <v>2013</v>
      </c>
      <c r="B63" s="100" t="s">
        <v>1676</v>
      </c>
      <c r="C63" s="100" t="s">
        <v>1672</v>
      </c>
      <c r="D63" s="100">
        <v>3</v>
      </c>
      <c r="E63" s="101" t="s">
        <v>1670</v>
      </c>
      <c r="F63" s="110">
        <v>0.77790944213018</v>
      </c>
      <c r="G63" s="110">
        <v>0.08882270145719012</v>
      </c>
      <c r="H63" s="110">
        <v>0</v>
      </c>
      <c r="I63" s="102">
        <v>0.027041099029740126</v>
      </c>
      <c r="J63" s="102">
        <v>0.01924793826484</v>
      </c>
      <c r="K63" s="102">
        <v>0.028988878717131107</v>
      </c>
      <c r="L63" s="103">
        <v>0.5991756148163181</v>
      </c>
      <c r="M63" s="103">
        <v>0.05896631936258948</v>
      </c>
      <c r="N63" s="110">
        <v>16.17061162415394</v>
      </c>
      <c r="O63" s="110">
        <v>0.30481092705448487</v>
      </c>
      <c r="P63" s="103">
        <v>120.97320985202636</v>
      </c>
      <c r="Q63" s="110">
        <v>175.2223657024793</v>
      </c>
      <c r="R63" s="110">
        <v>7.634555785123966</v>
      </c>
      <c r="S63" s="110">
        <v>1.7481455304518008</v>
      </c>
      <c r="T63" s="111">
        <v>1671.0487433720152</v>
      </c>
      <c r="U63" s="111">
        <v>190.80249655602788</v>
      </c>
      <c r="V63" s="111">
        <v>0</v>
      </c>
      <c r="W63" s="112">
        <v>0.05808773117512</v>
      </c>
      <c r="X63" s="112">
        <v>0.041347027440477385</v>
      </c>
      <c r="Y63" s="112">
        <v>0.06227181048140453</v>
      </c>
      <c r="Z63" s="111">
        <v>1287.105675766316</v>
      </c>
      <c r="AA63" s="111">
        <v>126.66717812590655</v>
      </c>
      <c r="AB63" s="111">
        <v>34.73653714769712</v>
      </c>
      <c r="AC63" s="111">
        <v>0.6547727653564304</v>
      </c>
      <c r="AD63" s="111">
        <v>259.8658910108439</v>
      </c>
      <c r="AE63" s="111">
        <v>37.64</v>
      </c>
      <c r="AF63" s="111">
        <v>1.64</v>
      </c>
      <c r="AG63" s="111">
        <v>0.37552396637499996</v>
      </c>
    </row>
    <row r="64" spans="1:33" ht="12.75">
      <c r="A64" s="100">
        <v>2013</v>
      </c>
      <c r="B64" s="100" t="s">
        <v>1676</v>
      </c>
      <c r="C64" s="100" t="s">
        <v>1673</v>
      </c>
      <c r="D64" s="100">
        <v>3</v>
      </c>
      <c r="E64" s="101" t="s">
        <v>1670</v>
      </c>
      <c r="F64" s="110">
        <v>24.840403368846264</v>
      </c>
      <c r="G64" s="110">
        <v>2.286214209791852</v>
      </c>
      <c r="H64" s="110">
        <v>0</v>
      </c>
      <c r="I64" s="102">
        <v>3.6627062364135625</v>
      </c>
      <c r="J64" s="102">
        <v>1.989567730334331</v>
      </c>
      <c r="K64" s="102">
        <v>7.456252618180611</v>
      </c>
      <c r="L64" s="103">
        <v>11.807761326895953</v>
      </c>
      <c r="M64" s="103">
        <v>5.0321480306374315</v>
      </c>
      <c r="N64" s="110">
        <v>1946.4838759698011</v>
      </c>
      <c r="O64" s="110">
        <v>1221.653225392332</v>
      </c>
      <c r="P64" s="103">
        <v>5116.590973242322</v>
      </c>
      <c r="Q64" s="110">
        <v>5584.681818181818</v>
      </c>
      <c r="R64" s="110">
        <v>265.74053030303025</v>
      </c>
      <c r="S64" s="110">
        <v>33.068054121841854</v>
      </c>
      <c r="T64" s="111">
        <v>1804.0898182600865</v>
      </c>
      <c r="U64" s="111">
        <v>166.04141716232436</v>
      </c>
      <c r="V64" s="111">
        <v>0</v>
      </c>
      <c r="W64" s="112">
        <v>0.26601222734888047</v>
      </c>
      <c r="X64" s="112">
        <v>0.14449680352359381</v>
      </c>
      <c r="Y64" s="112">
        <v>0.5415270127096786</v>
      </c>
      <c r="Z64" s="111">
        <v>857.5650592298576</v>
      </c>
      <c r="AA64" s="111">
        <v>365.4709986487709</v>
      </c>
      <c r="AB64" s="111">
        <v>141.36774229876963</v>
      </c>
      <c r="AC64" s="111">
        <v>88.72529614953939</v>
      </c>
      <c r="AD64" s="111">
        <v>371.60385610343144</v>
      </c>
      <c r="AE64" s="111">
        <v>40.56</v>
      </c>
      <c r="AF64" s="111">
        <v>1.93</v>
      </c>
      <c r="AG64" s="111">
        <v>0.24016413447500004</v>
      </c>
    </row>
    <row r="65" spans="1:33" ht="12.75">
      <c r="A65" s="100">
        <v>2013</v>
      </c>
      <c r="B65" s="100" t="s">
        <v>1676</v>
      </c>
      <c r="C65" s="100" t="s">
        <v>1669</v>
      </c>
      <c r="D65" s="100">
        <v>1</v>
      </c>
      <c r="E65" s="101" t="s">
        <v>1674</v>
      </c>
      <c r="F65" s="105">
        <v>20.12202863087448</v>
      </c>
      <c r="G65" s="105">
        <v>0.582446559265203</v>
      </c>
      <c r="H65" s="105">
        <v>2.8713052872548763</v>
      </c>
      <c r="I65" s="106">
        <v>2.412906717190641</v>
      </c>
      <c r="J65" s="106">
        <v>1.3578642189763754</v>
      </c>
      <c r="K65" s="106">
        <v>1.2042999941682058</v>
      </c>
      <c r="L65" s="103">
        <v>10.805856093358884</v>
      </c>
      <c r="M65" s="103">
        <v>0.8794752972338972</v>
      </c>
      <c r="N65" s="110">
        <v>0</v>
      </c>
      <c r="O65" s="110">
        <v>18.423760372996167</v>
      </c>
      <c r="P65" s="103">
        <v>46.78324685424404</v>
      </c>
      <c r="Q65" s="110">
        <v>13053.430285517023</v>
      </c>
      <c r="R65" s="110">
        <v>804.2563529785468</v>
      </c>
      <c r="S65" s="110">
        <v>29.075615543550512</v>
      </c>
      <c r="T65" s="111">
        <v>583.2472066920138</v>
      </c>
      <c r="U65" s="111">
        <v>16.88250896420878</v>
      </c>
      <c r="V65" s="111">
        <v>36.16720633172878</v>
      </c>
      <c r="W65" s="112">
        <v>0.0699393251359606</v>
      </c>
      <c r="X65" s="112">
        <v>0.039358383158735515</v>
      </c>
      <c r="Y65" s="112">
        <v>0.03490724620777408</v>
      </c>
      <c r="Z65" s="111">
        <v>313.21322009735894</v>
      </c>
      <c r="AA65" s="111">
        <v>25.492037600982528</v>
      </c>
      <c r="AB65" s="111">
        <v>0</v>
      </c>
      <c r="AC65" s="111">
        <v>0.5340220397969903</v>
      </c>
      <c r="AD65" s="111">
        <v>1.3560361407027257</v>
      </c>
      <c r="AE65" s="111">
        <v>37.33</v>
      </c>
      <c r="AF65" s="111">
        <v>2.3</v>
      </c>
      <c r="AG65" s="111">
        <v>0.08135127177500001</v>
      </c>
    </row>
    <row r="66" spans="1:33" ht="12.75">
      <c r="A66" s="100">
        <v>2013</v>
      </c>
      <c r="B66" s="100" t="s">
        <v>1676</v>
      </c>
      <c r="C66" s="100" t="s">
        <v>1671</v>
      </c>
      <c r="D66" s="100">
        <v>1</v>
      </c>
      <c r="E66" s="101" t="s">
        <v>1674</v>
      </c>
      <c r="F66" s="110">
        <v>53.71623713426779</v>
      </c>
      <c r="G66" s="110">
        <v>0</v>
      </c>
      <c r="H66" s="110">
        <v>0</v>
      </c>
      <c r="I66" s="102">
        <v>4.996582181497153</v>
      </c>
      <c r="J66" s="102">
        <v>1.9380986103920281</v>
      </c>
      <c r="K66" s="102">
        <v>19.327056999414946</v>
      </c>
      <c r="L66" s="103">
        <v>42.26202662353718</v>
      </c>
      <c r="M66" s="105">
        <v>17.447172555591994</v>
      </c>
      <c r="N66" s="110">
        <v>6421.619003369166</v>
      </c>
      <c r="O66" s="110">
        <v>3581.01182877585</v>
      </c>
      <c r="P66" s="103">
        <v>5156.160499356807</v>
      </c>
      <c r="Q66" s="110">
        <v>9704.839130434784</v>
      </c>
      <c r="R66" s="110">
        <v>412.22010869565224</v>
      </c>
      <c r="S66" s="110">
        <v>23.00464243239783</v>
      </c>
      <c r="T66" s="111">
        <v>1646.9685450751972</v>
      </c>
      <c r="U66" s="111">
        <v>0</v>
      </c>
      <c r="V66" s="111">
        <v>0</v>
      </c>
      <c r="W66" s="112">
        <v>0.15319788065644807</v>
      </c>
      <c r="X66" s="112">
        <v>0.059423139424137364</v>
      </c>
      <c r="Y66" s="112">
        <v>0.5925778990689111</v>
      </c>
      <c r="Z66" s="111">
        <v>1295.7763278562356</v>
      </c>
      <c r="AA66" s="111">
        <v>534.9396371107322</v>
      </c>
      <c r="AB66" s="111">
        <v>196.89027138237796</v>
      </c>
      <c r="AC66" s="111">
        <v>109.79573693507238</v>
      </c>
      <c r="AD66" s="111">
        <v>158.0906371861715</v>
      </c>
      <c r="AE66" s="111">
        <v>41.2</v>
      </c>
      <c r="AF66" s="111">
        <v>1.75</v>
      </c>
      <c r="AG66" s="111">
        <v>0.09766171860000002</v>
      </c>
    </row>
    <row r="67" spans="1:33" ht="12.75">
      <c r="A67" s="100">
        <v>2013</v>
      </c>
      <c r="B67" s="100" t="s">
        <v>1676</v>
      </c>
      <c r="C67" s="100" t="s">
        <v>1672</v>
      </c>
      <c r="D67" s="100">
        <v>1</v>
      </c>
      <c r="E67" s="101" t="s">
        <v>1674</v>
      </c>
      <c r="F67" s="110">
        <v>36.895131117381304</v>
      </c>
      <c r="G67" s="110">
        <v>4.07248611053508</v>
      </c>
      <c r="H67" s="110">
        <v>7.93270532124537</v>
      </c>
      <c r="I67" s="102">
        <v>4.448927369899839</v>
      </c>
      <c r="J67" s="102">
        <v>1.5859617861538275</v>
      </c>
      <c r="K67" s="102">
        <v>5.052621657689017</v>
      </c>
      <c r="L67" s="103">
        <v>19.412910599521627</v>
      </c>
      <c r="M67" s="103">
        <v>2.899705951302184</v>
      </c>
      <c r="N67" s="110">
        <v>478.2750810520094</v>
      </c>
      <c r="O67" s="110">
        <v>35.226808961342236</v>
      </c>
      <c r="P67" s="103">
        <v>3857.752071506052</v>
      </c>
      <c r="Q67" s="110">
        <v>15209.922000000002</v>
      </c>
      <c r="R67" s="110">
        <v>680.3159999999999</v>
      </c>
      <c r="S67" s="110">
        <v>60.265835410121255</v>
      </c>
      <c r="T67" s="111">
        <v>981.1882485840384</v>
      </c>
      <c r="U67" s="111">
        <v>108.30359977488412</v>
      </c>
      <c r="V67" s="111">
        <v>115.0518185391823</v>
      </c>
      <c r="W67" s="112">
        <v>0.11831466976663356</v>
      </c>
      <c r="X67" s="112">
        <v>0.042177030414302964</v>
      </c>
      <c r="Y67" s="112">
        <v>0.13436930144774994</v>
      </c>
      <c r="Z67" s="111">
        <v>516.2664875878368</v>
      </c>
      <c r="AA67" s="111">
        <v>77.11471182241033</v>
      </c>
      <c r="AB67" s="111">
        <v>12.719236248973056</v>
      </c>
      <c r="AC67" s="111">
        <v>0.9368209284314137</v>
      </c>
      <c r="AD67" s="111">
        <v>102.59296779485545</v>
      </c>
      <c r="AE67" s="111">
        <v>37.56</v>
      </c>
      <c r="AF67" s="111">
        <v>1.68</v>
      </c>
      <c r="AG67" s="111">
        <v>0.148822905075</v>
      </c>
    </row>
    <row r="68" spans="1:33" ht="12.75">
      <c r="A68" s="100">
        <v>2013</v>
      </c>
      <c r="B68" s="100" t="s">
        <v>1676</v>
      </c>
      <c r="C68" s="100" t="s">
        <v>1673</v>
      </c>
      <c r="D68" s="100">
        <v>1</v>
      </c>
      <c r="E68" s="101" t="s">
        <v>1674</v>
      </c>
      <c r="F68" s="110">
        <v>78.59851759408518</v>
      </c>
      <c r="G68" s="110">
        <v>9.361816363023983</v>
      </c>
      <c r="H68" s="110">
        <v>13.829820539950196</v>
      </c>
      <c r="I68" s="102">
        <v>6.545773142682833</v>
      </c>
      <c r="J68" s="102">
        <v>2.005448839039348</v>
      </c>
      <c r="K68" s="102">
        <v>7.51603111862217</v>
      </c>
      <c r="L68" s="103">
        <v>25.631131068863137</v>
      </c>
      <c r="M68" s="103">
        <v>5.386752271086092</v>
      </c>
      <c r="N68" s="110">
        <v>1180.6409010565426</v>
      </c>
      <c r="O68" s="110">
        <v>804.6099937304243</v>
      </c>
      <c r="P68" s="103">
        <v>4018.424873932202</v>
      </c>
      <c r="Q68" s="110">
        <v>25287.32142857143</v>
      </c>
      <c r="R68" s="110">
        <v>1371.9642857142858</v>
      </c>
      <c r="S68" s="110">
        <v>101.02932483080357</v>
      </c>
      <c r="T68" s="111">
        <v>1451.049555583111</v>
      </c>
      <c r="U68" s="111">
        <v>172.8335328558274</v>
      </c>
      <c r="V68" s="111">
        <v>122.80473536605756</v>
      </c>
      <c r="W68" s="112">
        <v>0.12084504263414461</v>
      </c>
      <c r="X68" s="112">
        <v>0.03702367087457258</v>
      </c>
      <c r="Y68" s="112">
        <v>0.13875749757456313</v>
      </c>
      <c r="Z68" s="111">
        <v>473.1901120405502</v>
      </c>
      <c r="AA68" s="111">
        <v>99.44773423543553</v>
      </c>
      <c r="AB68" s="111">
        <v>21.796447404120784</v>
      </c>
      <c r="AC68" s="111">
        <v>14.854338345792447</v>
      </c>
      <c r="AD68" s="111">
        <v>74.1863053649022</v>
      </c>
      <c r="AE68" s="111">
        <v>36.31</v>
      </c>
      <c r="AF68" s="111">
        <v>1.97</v>
      </c>
      <c r="AG68" s="111">
        <v>0.145067748475</v>
      </c>
    </row>
    <row r="69" spans="1:33" ht="12.75">
      <c r="A69" s="100">
        <v>2013</v>
      </c>
      <c r="B69" s="100" t="s">
        <v>1676</v>
      </c>
      <c r="C69" s="100" t="s">
        <v>1669</v>
      </c>
      <c r="D69" s="100">
        <v>2</v>
      </c>
      <c r="E69" s="101" t="s">
        <v>1674</v>
      </c>
      <c r="F69" s="110">
        <v>2.711563835866389</v>
      </c>
      <c r="G69" s="110">
        <v>0.3494802583835469</v>
      </c>
      <c r="H69" s="110">
        <v>0</v>
      </c>
      <c r="I69" s="102">
        <v>1.3550711399691548</v>
      </c>
      <c r="J69" s="102">
        <v>1.2402102430463313</v>
      </c>
      <c r="K69" s="102">
        <v>1.0243996686215</v>
      </c>
      <c r="L69" s="103">
        <v>15.282511498469361</v>
      </c>
      <c r="M69" s="103">
        <v>1.4038679767635764</v>
      </c>
      <c r="N69" s="110">
        <v>234.4436685883404</v>
      </c>
      <c r="O69" s="110">
        <v>10.310821816690623</v>
      </c>
      <c r="P69" s="103">
        <v>953.6693658717709</v>
      </c>
      <c r="Q69" s="110">
        <v>5835.8025</v>
      </c>
      <c r="R69" s="110">
        <v>332.488125</v>
      </c>
      <c r="S69" s="110">
        <v>18.72509425813125</v>
      </c>
      <c r="T69" s="111">
        <v>149.2432795798494</v>
      </c>
      <c r="U69" s="111">
        <v>19.235239539514104</v>
      </c>
      <c r="V69" s="111">
        <v>0</v>
      </c>
      <c r="W69" s="112">
        <v>0.07458251888375121</v>
      </c>
      <c r="X69" s="112">
        <v>0.06826062569226453</v>
      </c>
      <c r="Y69" s="112">
        <v>0.05638250670087376</v>
      </c>
      <c r="Z69" s="111">
        <v>841.1427037341239</v>
      </c>
      <c r="AA69" s="111">
        <v>77.26827529486489</v>
      </c>
      <c r="AB69" s="111">
        <v>12.903676289691937</v>
      </c>
      <c r="AC69" s="111">
        <v>0.5675030927659098</v>
      </c>
      <c r="AD69" s="111">
        <v>52.48954198124642</v>
      </c>
      <c r="AE69" s="111">
        <v>32.12</v>
      </c>
      <c r="AF69" s="111">
        <v>1.83</v>
      </c>
      <c r="AG69" s="111">
        <v>0.10306209429999999</v>
      </c>
    </row>
    <row r="70" spans="1:33" ht="12.75">
      <c r="A70" s="100">
        <v>2013</v>
      </c>
      <c r="B70" s="100" t="s">
        <v>1676</v>
      </c>
      <c r="C70" s="100" t="s">
        <v>1671</v>
      </c>
      <c r="D70" s="100">
        <v>2</v>
      </c>
      <c r="E70" s="101" t="s">
        <v>1674</v>
      </c>
      <c r="F70" s="110">
        <v>8.469350730749976</v>
      </c>
      <c r="G70" s="110">
        <v>0.2573152918184927</v>
      </c>
      <c r="H70" s="110">
        <v>0.9944944059287797</v>
      </c>
      <c r="I70" s="102">
        <v>2.366615866527403</v>
      </c>
      <c r="J70" s="102">
        <v>1.2655551508574945</v>
      </c>
      <c r="K70" s="102">
        <v>4.188057226635243</v>
      </c>
      <c r="L70" s="103">
        <v>11.531398931348775</v>
      </c>
      <c r="M70" s="103">
        <v>2.8074050605581085</v>
      </c>
      <c r="N70" s="110">
        <v>436.1936980733798</v>
      </c>
      <c r="O70" s="110">
        <v>344.04568232254053</v>
      </c>
      <c r="P70" s="103">
        <v>633.8617223675024</v>
      </c>
      <c r="Q70" s="110">
        <v>7845.747404844292</v>
      </c>
      <c r="R70" s="110">
        <v>368.8964500833013</v>
      </c>
      <c r="S70" s="110">
        <v>17.242353848226326</v>
      </c>
      <c r="T70" s="111">
        <v>410.9591676639641</v>
      </c>
      <c r="U70" s="111">
        <v>12.485736098872577</v>
      </c>
      <c r="V70" s="111">
        <v>24.96097927658428</v>
      </c>
      <c r="W70" s="112">
        <v>0.11483554260626405</v>
      </c>
      <c r="X70" s="112">
        <v>0.061408661414968146</v>
      </c>
      <c r="Y70" s="112">
        <v>0.20321752714031963</v>
      </c>
      <c r="Z70" s="111">
        <v>559.5392442094055</v>
      </c>
      <c r="AA70" s="111">
        <v>136.22400153930053</v>
      </c>
      <c r="AB70" s="111">
        <v>21.165471214890754</v>
      </c>
      <c r="AC70" s="111">
        <v>16.694163666207224</v>
      </c>
      <c r="AD70" s="111">
        <v>30.75693687975636</v>
      </c>
      <c r="AE70" s="111">
        <v>38.07</v>
      </c>
      <c r="AF70" s="111">
        <v>1.79</v>
      </c>
      <c r="AG70" s="111">
        <v>0.0836652491</v>
      </c>
    </row>
    <row r="71" spans="1:33" ht="12.75">
      <c r="A71" s="100">
        <v>2013</v>
      </c>
      <c r="B71" s="100" t="s">
        <v>1676</v>
      </c>
      <c r="C71" s="100" t="s">
        <v>1672</v>
      </c>
      <c r="D71" s="100">
        <v>2</v>
      </c>
      <c r="E71" s="101" t="s">
        <v>1674</v>
      </c>
      <c r="F71" s="110">
        <v>12.262866166916096</v>
      </c>
      <c r="G71" s="110">
        <v>0.7157568458696056</v>
      </c>
      <c r="H71" s="110">
        <v>1.690102049662648</v>
      </c>
      <c r="I71" s="102">
        <v>3.635737361262083</v>
      </c>
      <c r="J71" s="102">
        <v>0.23645494816433743</v>
      </c>
      <c r="K71" s="102">
        <v>4.267127126001773</v>
      </c>
      <c r="L71" s="103">
        <v>21.827796424053368</v>
      </c>
      <c r="M71" s="103">
        <v>5.608622646959595</v>
      </c>
      <c r="N71" s="110">
        <v>954.064564983659</v>
      </c>
      <c r="O71" s="110">
        <v>1505.5909308341897</v>
      </c>
      <c r="P71" s="103">
        <v>1945.4218110463719</v>
      </c>
      <c r="Q71" s="110">
        <v>12923.317333333334</v>
      </c>
      <c r="R71" s="110">
        <v>466.13955555555555</v>
      </c>
      <c r="S71" s="110">
        <v>28.671621046973627</v>
      </c>
      <c r="T71" s="111">
        <v>381.4556334065312</v>
      </c>
      <c r="U71" s="111">
        <v>22.264736260667654</v>
      </c>
      <c r="V71" s="111">
        <v>34.49891209501835</v>
      </c>
      <c r="W71" s="112">
        <v>0.11309529755626398</v>
      </c>
      <c r="X71" s="112">
        <v>0.007355301019877222</v>
      </c>
      <c r="Y71" s="112">
        <v>0.13273566379339696</v>
      </c>
      <c r="Z71" s="111">
        <v>678.987750291988</v>
      </c>
      <c r="AA71" s="111">
        <v>174.464980308288</v>
      </c>
      <c r="AB71" s="111">
        <v>29.677670618996192</v>
      </c>
      <c r="AC71" s="111">
        <v>46.83376091324624</v>
      </c>
      <c r="AD71" s="111">
        <v>60.5153884152842</v>
      </c>
      <c r="AE71" s="111">
        <v>40.2</v>
      </c>
      <c r="AF71" s="111">
        <v>1.45</v>
      </c>
      <c r="AG71" s="111">
        <v>0.08918756201361869</v>
      </c>
    </row>
    <row r="72" spans="1:33" ht="12.75">
      <c r="A72" s="100">
        <v>2013</v>
      </c>
      <c r="B72" s="100" t="s">
        <v>1676</v>
      </c>
      <c r="C72" s="100" t="s">
        <v>1673</v>
      </c>
      <c r="D72" s="100">
        <v>2</v>
      </c>
      <c r="E72" s="101" t="s">
        <v>1674</v>
      </c>
      <c r="F72" s="110">
        <v>1.6388938709296235</v>
      </c>
      <c r="G72" s="110">
        <v>0</v>
      </c>
      <c r="H72" s="110">
        <v>1.4522139357924593</v>
      </c>
      <c r="I72" s="102">
        <v>4.524101167962519</v>
      </c>
      <c r="J72" s="102">
        <v>2.729917845802936</v>
      </c>
      <c r="K72" s="102">
        <v>2.7104060724768693</v>
      </c>
      <c r="L72" s="103">
        <v>11.152727898543912</v>
      </c>
      <c r="M72" s="103">
        <v>1.5534940740434067</v>
      </c>
      <c r="N72" s="110">
        <v>160.67054434805587</v>
      </c>
      <c r="O72" s="110">
        <v>92.21599187587177</v>
      </c>
      <c r="P72" s="103">
        <v>823.5834919451407</v>
      </c>
      <c r="Q72" s="110">
        <v>11756.122857142858</v>
      </c>
      <c r="R72" s="110">
        <v>763.8057142857145</v>
      </c>
      <c r="S72" s="110">
        <v>39.526396575807155</v>
      </c>
      <c r="T72" s="111">
        <v>45.488727583296445</v>
      </c>
      <c r="U72" s="111">
        <v>0</v>
      </c>
      <c r="V72" s="111">
        <v>17.033011327898773</v>
      </c>
      <c r="W72" s="112">
        <v>0.12556981830189384</v>
      </c>
      <c r="X72" s="112">
        <v>0.07577091562498235</v>
      </c>
      <c r="Y72" s="112">
        <v>0.07522935173409231</v>
      </c>
      <c r="Z72" s="111">
        <v>309.55232073674614</v>
      </c>
      <c r="AA72" s="111">
        <v>43.118392221664735</v>
      </c>
      <c r="AB72" s="111">
        <v>4.459531365727164</v>
      </c>
      <c r="AC72" s="111">
        <v>2.5595239616617858</v>
      </c>
      <c r="AD72" s="111">
        <v>22.85917701671683</v>
      </c>
      <c r="AE72" s="111">
        <v>32.63</v>
      </c>
      <c r="AF72" s="111">
        <v>2.12</v>
      </c>
      <c r="AG72" s="111">
        <v>0.10970847582500001</v>
      </c>
    </row>
    <row r="73" spans="1:33" ht="12.75">
      <c r="A73" s="100">
        <v>2013</v>
      </c>
      <c r="B73" s="100" t="s">
        <v>1676</v>
      </c>
      <c r="C73" s="100" t="s">
        <v>1669</v>
      </c>
      <c r="D73" s="100">
        <v>3</v>
      </c>
      <c r="E73" s="101" t="s">
        <v>1674</v>
      </c>
      <c r="F73" s="110">
        <v>9.413606725384266</v>
      </c>
      <c r="G73" s="110">
        <v>0.7372808127323875</v>
      </c>
      <c r="H73" s="110">
        <v>1.0441311854854445</v>
      </c>
      <c r="I73" s="102">
        <v>0.3453734601302935</v>
      </c>
      <c r="J73" s="102">
        <v>0.19391972715101455</v>
      </c>
      <c r="K73" s="102">
        <v>0.757021694330442</v>
      </c>
      <c r="L73" s="103">
        <v>4.6796120404334705</v>
      </c>
      <c r="M73" s="103">
        <v>0.5071439603463362</v>
      </c>
      <c r="N73" s="110">
        <v>83.53491737547954</v>
      </c>
      <c r="O73" s="110">
        <v>0</v>
      </c>
      <c r="P73" s="103">
        <v>366.3496326820657</v>
      </c>
      <c r="Q73" s="110">
        <v>2516.593301435407</v>
      </c>
      <c r="R73" s="110">
        <v>105.31100478468899</v>
      </c>
      <c r="S73" s="110">
        <v>6.191193144725229</v>
      </c>
      <c r="T73" s="111">
        <v>1385.523806764304</v>
      </c>
      <c r="U73" s="111">
        <v>108.51527455004859</v>
      </c>
      <c r="V73" s="111">
        <v>71.74166052887425</v>
      </c>
      <c r="W73" s="112">
        <v>0.05083313603326151</v>
      </c>
      <c r="X73" s="112">
        <v>0.028541706320114112</v>
      </c>
      <c r="Y73" s="112">
        <v>0.11142079867257915</v>
      </c>
      <c r="Z73" s="111">
        <v>688.7598003173207</v>
      </c>
      <c r="AA73" s="111">
        <v>74.64301951576358</v>
      </c>
      <c r="AB73" s="111">
        <v>12.29492797991213</v>
      </c>
      <c r="AC73" s="111">
        <v>0</v>
      </c>
      <c r="AD73" s="111">
        <v>53.92047410602234</v>
      </c>
      <c r="AE73" s="111">
        <v>37.04</v>
      </c>
      <c r="AF73" s="111">
        <v>1.55</v>
      </c>
      <c r="AG73" s="111">
        <v>0.09112389910194174</v>
      </c>
    </row>
    <row r="74" spans="1:33" ht="12.75">
      <c r="A74" s="100">
        <v>2013</v>
      </c>
      <c r="B74" s="100" t="s">
        <v>1676</v>
      </c>
      <c r="C74" s="100" t="s">
        <v>1671</v>
      </c>
      <c r="D74" s="100">
        <v>3</v>
      </c>
      <c r="E74" s="101" t="s">
        <v>1674</v>
      </c>
      <c r="F74" s="110">
        <v>2.846738815137311</v>
      </c>
      <c r="G74" s="110">
        <v>0</v>
      </c>
      <c r="H74" s="110">
        <v>0</v>
      </c>
      <c r="I74" s="102">
        <v>4.247175091661647</v>
      </c>
      <c r="J74" s="102">
        <v>0.532140856892126</v>
      </c>
      <c r="K74" s="102">
        <v>6.4813599123655</v>
      </c>
      <c r="L74" s="103">
        <v>10.623715753621644</v>
      </c>
      <c r="M74" s="103">
        <v>3.658392571141767</v>
      </c>
      <c r="N74" s="110">
        <v>407.74901747788846</v>
      </c>
      <c r="O74" s="110">
        <v>1255.121181446541</v>
      </c>
      <c r="P74" s="103">
        <v>360.14877414503667</v>
      </c>
      <c r="Q74" s="110">
        <v>11291.478787878788</v>
      </c>
      <c r="R74" s="110">
        <v>508.6545454545454</v>
      </c>
      <c r="S74" s="110">
        <v>26.227858226484855</v>
      </c>
      <c r="T74" s="111">
        <v>116.40939392754805</v>
      </c>
      <c r="U74" s="111">
        <v>0</v>
      </c>
      <c r="V74" s="111">
        <v>0</v>
      </c>
      <c r="W74" s="112">
        <v>0.17367630486348742</v>
      </c>
      <c r="X74" s="112">
        <v>0.021760406787410355</v>
      </c>
      <c r="Y74" s="112">
        <v>0.26503702243873795</v>
      </c>
      <c r="Z74" s="111">
        <v>434.4270382521863</v>
      </c>
      <c r="AA74" s="111">
        <v>149.5996962176931</v>
      </c>
      <c r="AB74" s="111">
        <v>16.673751644077225</v>
      </c>
      <c r="AC74" s="111">
        <v>51.32465797736784</v>
      </c>
      <c r="AD74" s="111">
        <v>14.727273292176221</v>
      </c>
      <c r="AE74" s="111">
        <v>34.63</v>
      </c>
      <c r="AF74" s="111">
        <v>1.56</v>
      </c>
      <c r="AG74" s="111">
        <v>0.08043859865000003</v>
      </c>
    </row>
    <row r="75" spans="1:33" ht="12.75">
      <c r="A75" s="100">
        <v>2013</v>
      </c>
      <c r="B75" s="100" t="s">
        <v>1676</v>
      </c>
      <c r="C75" s="100" t="s">
        <v>1672</v>
      </c>
      <c r="D75" s="100">
        <v>3</v>
      </c>
      <c r="E75" s="101" t="s">
        <v>1674</v>
      </c>
      <c r="F75" s="110">
        <v>11.668950071761328</v>
      </c>
      <c r="G75" s="110">
        <v>1.7184438871277565</v>
      </c>
      <c r="H75" s="110">
        <v>3.688827520993645</v>
      </c>
      <c r="I75" s="102">
        <v>3.354741623143286</v>
      </c>
      <c r="J75" s="102">
        <v>1.413298479579635</v>
      </c>
      <c r="K75" s="102">
        <v>1.7159297340263513</v>
      </c>
      <c r="L75" s="103">
        <v>6.240036640477565</v>
      </c>
      <c r="M75" s="103">
        <v>0.609089231046529</v>
      </c>
      <c r="N75" s="110">
        <v>36.62737013133942</v>
      </c>
      <c r="O75" s="110">
        <v>16.052082003714187</v>
      </c>
      <c r="P75" s="103">
        <v>732.2278840810408</v>
      </c>
      <c r="Q75" s="110">
        <v>6836.327678571429</v>
      </c>
      <c r="R75" s="110">
        <v>384.67767857142854</v>
      </c>
      <c r="S75" s="110">
        <v>18.216305448066965</v>
      </c>
      <c r="T75" s="111">
        <v>488.93468314151465</v>
      </c>
      <c r="U75" s="111">
        <v>72.00363462712636</v>
      </c>
      <c r="V75" s="111">
        <v>72.69309808313363</v>
      </c>
      <c r="W75" s="112">
        <v>0.14056530557128621</v>
      </c>
      <c r="X75" s="112">
        <v>0.059217893644937965</v>
      </c>
      <c r="Y75" s="112">
        <v>0.07189829038943187</v>
      </c>
      <c r="Z75" s="111">
        <v>261.46057004619803</v>
      </c>
      <c r="AA75" s="111">
        <v>25.521135008309482</v>
      </c>
      <c r="AB75" s="111">
        <v>1.5347046220389136</v>
      </c>
      <c r="AC75" s="111">
        <v>0.6725900428043357</v>
      </c>
      <c r="AD75" s="111">
        <v>30.680704458315216</v>
      </c>
      <c r="AE75" s="111">
        <v>35.01</v>
      </c>
      <c r="AF75" s="111">
        <v>1.97</v>
      </c>
      <c r="AG75" s="111">
        <v>0.09328880705000002</v>
      </c>
    </row>
    <row r="76" spans="1:33" ht="12.75">
      <c r="A76" s="100">
        <v>2013</v>
      </c>
      <c r="B76" s="100" t="s">
        <v>1676</v>
      </c>
      <c r="C76" s="100" t="s">
        <v>1673</v>
      </c>
      <c r="D76" s="100">
        <v>3</v>
      </c>
      <c r="E76" s="101" t="s">
        <v>1674</v>
      </c>
      <c r="F76" s="110">
        <v>5.425005959694947</v>
      </c>
      <c r="G76" s="110">
        <v>0</v>
      </c>
      <c r="H76" s="110">
        <v>3.276136893815036</v>
      </c>
      <c r="I76" s="102">
        <v>4.017711050833698</v>
      </c>
      <c r="J76" s="102">
        <v>1.047820247545337</v>
      </c>
      <c r="K76" s="102">
        <v>2.916192546838119</v>
      </c>
      <c r="L76" s="103">
        <v>9.744398393632558</v>
      </c>
      <c r="M76" s="103">
        <v>2.3945241324241686</v>
      </c>
      <c r="N76" s="110">
        <v>283.5168727033526</v>
      </c>
      <c r="O76" s="110">
        <v>468.78871006890836</v>
      </c>
      <c r="P76" s="103">
        <v>1776.5929747500643</v>
      </c>
      <c r="Q76" s="110">
        <v>9086.153999999999</v>
      </c>
      <c r="R76" s="110">
        <v>527.5654999999999</v>
      </c>
      <c r="S76" s="110">
        <v>37.227413998197505</v>
      </c>
      <c r="T76" s="111">
        <v>181.92508248474005</v>
      </c>
      <c r="U76" s="111">
        <v>0</v>
      </c>
      <c r="V76" s="111">
        <v>47.70708571882063</v>
      </c>
      <c r="W76" s="112">
        <v>0.13473209426001673</v>
      </c>
      <c r="X76" s="112">
        <v>0.03513817060849555</v>
      </c>
      <c r="Y76" s="112">
        <v>0.09779317729168743</v>
      </c>
      <c r="Z76" s="111">
        <v>326.7739233277183</v>
      </c>
      <c r="AA76" s="111">
        <v>80.29926668089098</v>
      </c>
      <c r="AB76" s="111">
        <v>9.507608071876346</v>
      </c>
      <c r="AC76" s="111">
        <v>15.720614019748773</v>
      </c>
      <c r="AD76" s="111">
        <v>59.57722920020337</v>
      </c>
      <c r="AE76" s="111">
        <v>33.24</v>
      </c>
      <c r="AF76" s="111">
        <v>1.93</v>
      </c>
      <c r="AG76" s="111">
        <v>0.13618955185000003</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N645"/>
  <sheetViews>
    <sheetView zoomScale="96" zoomScaleNormal="96" zoomScalePageLayoutView="0" workbookViewId="0" topLeftCell="A426">
      <selection activeCell="B437" sqref="B437"/>
    </sheetView>
  </sheetViews>
  <sheetFormatPr defaultColWidth="8.8515625" defaultRowHeight="12.75"/>
  <cols>
    <col min="1" max="1" width="8.8515625" style="0" customWidth="1"/>
    <col min="2" max="2" width="26.421875" style="0" customWidth="1"/>
    <col min="3" max="3" width="51.8515625" style="0" customWidth="1"/>
    <col min="4" max="4" width="11.57421875" style="0" customWidth="1"/>
    <col min="5" max="5" width="13.8515625" style="0" customWidth="1"/>
  </cols>
  <sheetData>
    <row r="1" ht="12.75">
      <c r="B1" s="12"/>
    </row>
    <row r="2" spans="1:14" ht="45">
      <c r="A2" s="72" t="s">
        <v>285</v>
      </c>
      <c r="B2" s="73" t="s">
        <v>1337</v>
      </c>
      <c r="C2" s="73" t="s">
        <v>286</v>
      </c>
      <c r="D2" s="74" t="s">
        <v>287</v>
      </c>
      <c r="E2" s="74" t="s">
        <v>288</v>
      </c>
      <c r="F2" s="75" t="s">
        <v>289</v>
      </c>
      <c r="G2" s="73" t="s">
        <v>290</v>
      </c>
      <c r="H2" s="73" t="s">
        <v>291</v>
      </c>
      <c r="I2" s="73" t="s">
        <v>292</v>
      </c>
      <c r="J2" s="73" t="s">
        <v>293</v>
      </c>
      <c r="K2" s="76" t="s">
        <v>294</v>
      </c>
      <c r="L2" s="73" t="s">
        <v>295</v>
      </c>
      <c r="M2" s="73" t="s">
        <v>1338</v>
      </c>
      <c r="N2" s="73" t="s">
        <v>1375</v>
      </c>
    </row>
    <row r="3" spans="1:13" ht="12.75">
      <c r="A3">
        <v>1169</v>
      </c>
      <c r="B3" s="12" t="s">
        <v>1561</v>
      </c>
      <c r="C3" s="12" t="s">
        <v>1564</v>
      </c>
      <c r="D3">
        <v>68.99666666666667</v>
      </c>
      <c r="E3">
        <v>-150.281</v>
      </c>
      <c r="G3" t="s">
        <v>1161</v>
      </c>
      <c r="J3" t="s">
        <v>1287</v>
      </c>
      <c r="M3" s="77" t="str">
        <f aca="true" t="shared" si="0" ref="M3:M66">HYPERLINK("http://maps.google.com/maps?q="&amp;D3&amp;","&amp;E3,"View on Google Map")</f>
        <v>View on Google Map</v>
      </c>
    </row>
    <row r="4" spans="1:13" ht="12.75">
      <c r="A4">
        <v>1170</v>
      </c>
      <c r="B4" s="12" t="s">
        <v>1562</v>
      </c>
      <c r="C4" s="12" t="s">
        <v>1565</v>
      </c>
      <c r="D4">
        <v>68.95222222222222</v>
      </c>
      <c r="E4">
        <v>-150.21249999999998</v>
      </c>
      <c r="G4" t="s">
        <v>1161</v>
      </c>
      <c r="J4" t="s">
        <v>1287</v>
      </c>
      <c r="M4" s="77" t="str">
        <f t="shared" si="0"/>
        <v>View on Google Map</v>
      </c>
    </row>
    <row r="5" spans="1:13" ht="12.75">
      <c r="A5">
        <v>1171</v>
      </c>
      <c r="B5" s="12" t="s">
        <v>1563</v>
      </c>
      <c r="C5" s="12" t="s">
        <v>1566</v>
      </c>
      <c r="D5">
        <v>68.93444444444445</v>
      </c>
      <c r="E5">
        <v>-150.2727777777778</v>
      </c>
      <c r="G5" t="s">
        <v>1161</v>
      </c>
      <c r="J5" t="s">
        <v>1289</v>
      </c>
      <c r="L5" t="s">
        <v>359</v>
      </c>
      <c r="M5" s="77" t="str">
        <f t="shared" si="0"/>
        <v>View on Google Map</v>
      </c>
    </row>
    <row r="6" spans="1:13" ht="12.75">
      <c r="A6">
        <v>518</v>
      </c>
      <c r="B6" t="s">
        <v>1119</v>
      </c>
      <c r="C6" t="s">
        <v>1108</v>
      </c>
      <c r="D6">
        <v>68.900986</v>
      </c>
      <c r="E6">
        <v>-151.308469</v>
      </c>
      <c r="F6">
        <v>350</v>
      </c>
      <c r="G6" t="s">
        <v>385</v>
      </c>
      <c r="J6" t="s">
        <v>1027</v>
      </c>
      <c r="L6" t="s">
        <v>1109</v>
      </c>
      <c r="M6" s="77" t="str">
        <f t="shared" si="0"/>
        <v>View on Google Map</v>
      </c>
    </row>
    <row r="7" spans="1:13" ht="12.75">
      <c r="A7">
        <v>478</v>
      </c>
      <c r="B7" t="s">
        <v>1057</v>
      </c>
      <c r="C7" t="str">
        <f>"Arctic LTER Site number "&amp;A7</f>
        <v>Arctic LTER Site number 478</v>
      </c>
      <c r="D7">
        <v>68.51007</v>
      </c>
      <c r="E7">
        <v>-149.62691</v>
      </c>
      <c r="F7">
        <v>996</v>
      </c>
      <c r="G7" t="s">
        <v>385</v>
      </c>
      <c r="J7" t="s">
        <v>1027</v>
      </c>
      <c r="M7" s="77" t="str">
        <f t="shared" si="0"/>
        <v>View on Google Map</v>
      </c>
    </row>
    <row r="8" spans="1:13" ht="12.75">
      <c r="A8">
        <v>479</v>
      </c>
      <c r="B8" t="s">
        <v>1058</v>
      </c>
      <c r="C8" t="str">
        <f>"Arctic LTER Site number "&amp;A8</f>
        <v>Arctic LTER Site number 479</v>
      </c>
      <c r="D8">
        <v>68.50508</v>
      </c>
      <c r="E8">
        <v>-149.62767</v>
      </c>
      <c r="F8">
        <v>986</v>
      </c>
      <c r="G8" t="s">
        <v>385</v>
      </c>
      <c r="J8" t="s">
        <v>1027</v>
      </c>
      <c r="M8" s="77" t="str">
        <f t="shared" si="0"/>
        <v>View on Google Map</v>
      </c>
    </row>
    <row r="9" spans="1:13" ht="12.75">
      <c r="A9">
        <v>480</v>
      </c>
      <c r="B9" t="s">
        <v>1059</v>
      </c>
      <c r="C9" t="str">
        <f>"Arctic LTER Site number "&amp;A9</f>
        <v>Arctic LTER Site number 480</v>
      </c>
      <c r="D9">
        <v>68.50245</v>
      </c>
      <c r="E9">
        <v>-149.63137</v>
      </c>
      <c r="F9">
        <v>982</v>
      </c>
      <c r="G9" t="s">
        <v>385</v>
      </c>
      <c r="J9" t="s">
        <v>1027</v>
      </c>
      <c r="M9" s="77" t="str">
        <f t="shared" si="0"/>
        <v>View on Google Map</v>
      </c>
    </row>
    <row r="10" spans="2:13" ht="12.75">
      <c r="B10" t="s">
        <v>1445</v>
      </c>
      <c r="C10" t="s">
        <v>1443</v>
      </c>
      <c r="D10">
        <v>69.37583333333333</v>
      </c>
      <c r="E10">
        <v>-150.681388888889</v>
      </c>
      <c r="G10" t="s">
        <v>1434</v>
      </c>
      <c r="J10" t="s">
        <v>1289</v>
      </c>
      <c r="L10" t="s">
        <v>359</v>
      </c>
      <c r="M10" s="77" t="str">
        <f t="shared" si="0"/>
        <v>View on Google Map</v>
      </c>
    </row>
    <row r="11" spans="2:13" ht="12.75">
      <c r="B11" t="s">
        <v>1446</v>
      </c>
      <c r="C11" t="s">
        <v>1443</v>
      </c>
      <c r="D11">
        <v>69.32277777777777</v>
      </c>
      <c r="E11">
        <v>-150.950555555556</v>
      </c>
      <c r="G11" t="s">
        <v>1434</v>
      </c>
      <c r="J11" t="s">
        <v>1289</v>
      </c>
      <c r="L11" t="s">
        <v>359</v>
      </c>
      <c r="M11" s="77" t="str">
        <f t="shared" si="0"/>
        <v>View on Google Map</v>
      </c>
    </row>
    <row r="12" spans="2:13" ht="12.75">
      <c r="B12" t="s">
        <v>1444</v>
      </c>
      <c r="C12" t="s">
        <v>1443</v>
      </c>
      <c r="D12">
        <v>69.32805555555557</v>
      </c>
      <c r="E12">
        <v>-150.238055555556</v>
      </c>
      <c r="G12" t="s">
        <v>1434</v>
      </c>
      <c r="J12" t="s">
        <v>1289</v>
      </c>
      <c r="L12" t="s">
        <v>359</v>
      </c>
      <c r="M12" s="77" t="str">
        <f t="shared" si="0"/>
        <v>View on Google Map</v>
      </c>
    </row>
    <row r="13" spans="2:13" ht="12.75">
      <c r="B13" t="s">
        <v>1442</v>
      </c>
      <c r="C13" t="s">
        <v>1443</v>
      </c>
      <c r="D13">
        <v>69.30361111111111</v>
      </c>
      <c r="E13">
        <v>-149.560833333333</v>
      </c>
      <c r="G13" t="s">
        <v>1434</v>
      </c>
      <c r="J13" t="s">
        <v>1289</v>
      </c>
      <c r="L13" t="s">
        <v>359</v>
      </c>
      <c r="M13" s="77" t="str">
        <f t="shared" si="0"/>
        <v>View on Google Map</v>
      </c>
    </row>
    <row r="14" spans="1:13" ht="12.75">
      <c r="A14">
        <v>7</v>
      </c>
      <c r="B14" t="s">
        <v>314</v>
      </c>
      <c r="C14" t="s">
        <v>305</v>
      </c>
      <c r="D14">
        <v>68.95</v>
      </c>
      <c r="E14">
        <v>-148.86666666666667</v>
      </c>
      <c r="F14">
        <v>360</v>
      </c>
      <c r="G14" t="s">
        <v>297</v>
      </c>
      <c r="J14" t="s">
        <v>1356</v>
      </c>
      <c r="L14" t="s">
        <v>301</v>
      </c>
      <c r="M14" s="77" t="str">
        <f t="shared" si="0"/>
        <v>View on Google Map</v>
      </c>
    </row>
    <row r="15" spans="1:13" ht="12.75">
      <c r="A15">
        <v>517</v>
      </c>
      <c r="B15" t="s">
        <v>1118</v>
      </c>
      <c r="C15" t="s">
        <v>1108</v>
      </c>
      <c r="D15">
        <v>68.467833</v>
      </c>
      <c r="E15">
        <v>-151.479167</v>
      </c>
      <c r="F15">
        <v>732</v>
      </c>
      <c r="G15" t="s">
        <v>385</v>
      </c>
      <c r="J15" t="s">
        <v>1027</v>
      </c>
      <c r="L15" t="s">
        <v>1109</v>
      </c>
      <c r="M15" s="77" t="str">
        <f t="shared" si="0"/>
        <v>View on Google Map</v>
      </c>
    </row>
    <row r="16" spans="1:13" ht="12.75">
      <c r="A16">
        <v>516</v>
      </c>
      <c r="B16" t="s">
        <v>1117</v>
      </c>
      <c r="C16" t="s">
        <v>1108</v>
      </c>
      <c r="D16">
        <v>68.4675</v>
      </c>
      <c r="E16">
        <v>-151.494333</v>
      </c>
      <c r="F16">
        <v>769</v>
      </c>
      <c r="G16" t="s">
        <v>385</v>
      </c>
      <c r="J16" t="s">
        <v>1027</v>
      </c>
      <c r="L16" t="s">
        <v>1109</v>
      </c>
      <c r="M16" s="77" t="str">
        <f t="shared" si="0"/>
        <v>View on Google Map</v>
      </c>
    </row>
    <row r="17" spans="1:13" ht="12.75">
      <c r="A17">
        <v>515</v>
      </c>
      <c r="B17" t="s">
        <v>1116</v>
      </c>
      <c r="C17" t="s">
        <v>1108</v>
      </c>
      <c r="D17">
        <v>68.464</v>
      </c>
      <c r="E17">
        <v>-151.515167</v>
      </c>
      <c r="F17">
        <v>809</v>
      </c>
      <c r="G17" t="s">
        <v>385</v>
      </c>
      <c r="J17" t="s">
        <v>1027</v>
      </c>
      <c r="L17" t="s">
        <v>1109</v>
      </c>
      <c r="M17" s="77" t="str">
        <f t="shared" si="0"/>
        <v>View on Google Map</v>
      </c>
    </row>
    <row r="18" spans="1:13" ht="12.75">
      <c r="A18">
        <v>1177</v>
      </c>
      <c r="B18" t="s">
        <v>1298</v>
      </c>
      <c r="C18" t="s">
        <v>1297</v>
      </c>
      <c r="D18">
        <v>68.99539</v>
      </c>
      <c r="E18">
        <v>-150.28278</v>
      </c>
      <c r="G18" t="s">
        <v>1161</v>
      </c>
      <c r="J18" t="s">
        <v>1289</v>
      </c>
      <c r="L18" t="s">
        <v>359</v>
      </c>
      <c r="M18" s="77" t="str">
        <f t="shared" si="0"/>
        <v>View on Google Map</v>
      </c>
    </row>
    <row r="19" spans="1:13" ht="12.75">
      <c r="A19">
        <v>1178</v>
      </c>
      <c r="B19" t="s">
        <v>1299</v>
      </c>
      <c r="C19" t="s">
        <v>1297</v>
      </c>
      <c r="D19">
        <v>68.99609</v>
      </c>
      <c r="E19">
        <v>-150.29224</v>
      </c>
      <c r="G19" t="s">
        <v>1161</v>
      </c>
      <c r="J19" t="s">
        <v>1289</v>
      </c>
      <c r="L19" t="s">
        <v>359</v>
      </c>
      <c r="M19" s="77" t="str">
        <f t="shared" si="0"/>
        <v>View on Google Map</v>
      </c>
    </row>
    <row r="20" spans="1:13" ht="12.75">
      <c r="A20">
        <v>1179</v>
      </c>
      <c r="B20" t="s">
        <v>1300</v>
      </c>
      <c r="C20" t="s">
        <v>1301</v>
      </c>
      <c r="D20">
        <v>68.95383</v>
      </c>
      <c r="E20">
        <v>-150.20697</v>
      </c>
      <c r="G20" t="s">
        <v>1161</v>
      </c>
      <c r="J20" t="s">
        <v>1289</v>
      </c>
      <c r="L20" t="s">
        <v>359</v>
      </c>
      <c r="M20" s="77" t="str">
        <f t="shared" si="0"/>
        <v>View on Google Map</v>
      </c>
    </row>
    <row r="21" spans="1:13" ht="12.75">
      <c r="A21">
        <v>1180</v>
      </c>
      <c r="B21" s="12" t="s">
        <v>1302</v>
      </c>
      <c r="C21" t="s">
        <v>1301</v>
      </c>
      <c r="D21">
        <v>68.9511</v>
      </c>
      <c r="E21">
        <v>-150.20966</v>
      </c>
      <c r="G21" t="s">
        <v>1161</v>
      </c>
      <c r="J21" t="s">
        <v>1289</v>
      </c>
      <c r="L21" t="s">
        <v>359</v>
      </c>
      <c r="M21" s="77" t="str">
        <f t="shared" si="0"/>
        <v>View on Google Map</v>
      </c>
    </row>
    <row r="22" spans="1:13" ht="12.75">
      <c r="A22">
        <v>1181</v>
      </c>
      <c r="B22" s="12" t="s">
        <v>1303</v>
      </c>
      <c r="C22" t="s">
        <v>1301</v>
      </c>
      <c r="D22">
        <v>68.95072</v>
      </c>
      <c r="E22">
        <v>-150.19745</v>
      </c>
      <c r="G22" t="s">
        <v>1161</v>
      </c>
      <c r="J22" t="s">
        <v>1289</v>
      </c>
      <c r="L22" t="s">
        <v>359</v>
      </c>
      <c r="M22" s="77" t="str">
        <f t="shared" si="0"/>
        <v>View on Google Map</v>
      </c>
    </row>
    <row r="23" spans="1:13" ht="12.75">
      <c r="A23">
        <v>1182</v>
      </c>
      <c r="B23" s="12" t="s">
        <v>1304</v>
      </c>
      <c r="C23" t="s">
        <v>1301</v>
      </c>
      <c r="D23">
        <v>68.95015</v>
      </c>
      <c r="E23">
        <v>-150.19701</v>
      </c>
      <c r="G23" t="s">
        <v>1161</v>
      </c>
      <c r="J23" t="s">
        <v>1289</v>
      </c>
      <c r="L23" t="s">
        <v>359</v>
      </c>
      <c r="M23" s="77" t="str">
        <f t="shared" si="0"/>
        <v>View on Google Map</v>
      </c>
    </row>
    <row r="24" spans="1:13" ht="12.75">
      <c r="A24">
        <v>1183</v>
      </c>
      <c r="B24" s="12" t="s">
        <v>1305</v>
      </c>
      <c r="C24" t="s">
        <v>1301</v>
      </c>
      <c r="D24">
        <v>68.94963</v>
      </c>
      <c r="E24">
        <v>-150.19672</v>
      </c>
      <c r="G24" t="s">
        <v>1161</v>
      </c>
      <c r="J24" t="s">
        <v>1289</v>
      </c>
      <c r="L24" t="s">
        <v>359</v>
      </c>
      <c r="M24" s="77" t="str">
        <f t="shared" si="0"/>
        <v>View on Google Map</v>
      </c>
    </row>
    <row r="25" spans="1:13" ht="12.75">
      <c r="A25">
        <v>1184</v>
      </c>
      <c r="B25" s="12" t="s">
        <v>1306</v>
      </c>
      <c r="C25" t="s">
        <v>1301</v>
      </c>
      <c r="D25">
        <v>68.95235</v>
      </c>
      <c r="E25">
        <v>-150.2077</v>
      </c>
      <c r="G25" t="s">
        <v>1161</v>
      </c>
      <c r="J25" t="s">
        <v>1289</v>
      </c>
      <c r="L25" t="s">
        <v>359</v>
      </c>
      <c r="M25" s="77" t="str">
        <f t="shared" si="0"/>
        <v>View on Google Map</v>
      </c>
    </row>
    <row r="26" spans="1:13" ht="12.75">
      <c r="A26">
        <v>1185</v>
      </c>
      <c r="B26" s="12" t="s">
        <v>1307</v>
      </c>
      <c r="C26" t="s">
        <v>1301</v>
      </c>
      <c r="D26">
        <v>68.93334</v>
      </c>
      <c r="E26">
        <v>-150.27289</v>
      </c>
      <c r="G26" t="s">
        <v>1161</v>
      </c>
      <c r="J26" t="s">
        <v>1289</v>
      </c>
      <c r="L26" t="s">
        <v>359</v>
      </c>
      <c r="M26" s="77" t="str">
        <f t="shared" si="0"/>
        <v>View on Google Map</v>
      </c>
    </row>
    <row r="27" spans="1:13" ht="12.75">
      <c r="A27">
        <v>1186</v>
      </c>
      <c r="B27" t="s">
        <v>1308</v>
      </c>
      <c r="C27" t="s">
        <v>1301</v>
      </c>
      <c r="D27">
        <v>68.93519</v>
      </c>
      <c r="E27">
        <v>-150.26884</v>
      </c>
      <c r="G27" t="s">
        <v>1161</v>
      </c>
      <c r="J27" t="s">
        <v>1289</v>
      </c>
      <c r="L27" t="s">
        <v>359</v>
      </c>
      <c r="M27" s="77" t="str">
        <f t="shared" si="0"/>
        <v>View on Google Map</v>
      </c>
    </row>
    <row r="28" spans="1:13" ht="12.75">
      <c r="A28">
        <v>1187</v>
      </c>
      <c r="B28" s="12" t="s">
        <v>1309</v>
      </c>
      <c r="C28" t="s">
        <v>1301</v>
      </c>
      <c r="D28">
        <v>68.99734</v>
      </c>
      <c r="E28">
        <v>-150.30746</v>
      </c>
      <c r="G28" t="s">
        <v>1161</v>
      </c>
      <c r="J28" t="s">
        <v>1289</v>
      </c>
      <c r="L28" t="s">
        <v>359</v>
      </c>
      <c r="M28" s="77" t="str">
        <f t="shared" si="0"/>
        <v>View on Google Map</v>
      </c>
    </row>
    <row r="29" spans="1:13" ht="12.75">
      <c r="A29">
        <v>1188</v>
      </c>
      <c r="B29" s="12" t="s">
        <v>1310</v>
      </c>
      <c r="C29" t="s">
        <v>1301</v>
      </c>
      <c r="D29">
        <v>68.95078</v>
      </c>
      <c r="E29">
        <v>-150.19788</v>
      </c>
      <c r="G29" t="s">
        <v>1161</v>
      </c>
      <c r="J29" t="s">
        <v>1289</v>
      </c>
      <c r="L29" t="s">
        <v>359</v>
      </c>
      <c r="M29" s="77" t="str">
        <f t="shared" si="0"/>
        <v>View on Google Map</v>
      </c>
    </row>
    <row r="30" spans="1:13" ht="12.75">
      <c r="A30">
        <v>1189</v>
      </c>
      <c r="B30" s="12" t="s">
        <v>1311</v>
      </c>
      <c r="C30" t="s">
        <v>1301</v>
      </c>
      <c r="D30">
        <v>68.95444</v>
      </c>
      <c r="E30">
        <v>-150.20645</v>
      </c>
      <c r="G30" t="s">
        <v>1161</v>
      </c>
      <c r="J30" t="s">
        <v>1289</v>
      </c>
      <c r="L30" t="s">
        <v>359</v>
      </c>
      <c r="M30" s="77" t="str">
        <f t="shared" si="0"/>
        <v>View on Google Map</v>
      </c>
    </row>
    <row r="31" spans="1:13" ht="12.75">
      <c r="A31">
        <v>1190</v>
      </c>
      <c r="B31" s="12" t="s">
        <v>1312</v>
      </c>
      <c r="C31" t="s">
        <v>1301</v>
      </c>
      <c r="D31">
        <v>69.11633</v>
      </c>
      <c r="E31">
        <v>-150.79077</v>
      </c>
      <c r="G31" t="s">
        <v>1161</v>
      </c>
      <c r="J31" t="s">
        <v>1289</v>
      </c>
      <c r="L31" t="s">
        <v>359</v>
      </c>
      <c r="M31" s="77" t="str">
        <f t="shared" si="0"/>
        <v>View on Google Map</v>
      </c>
    </row>
    <row r="32" spans="1:13" ht="12.75">
      <c r="A32">
        <v>1191</v>
      </c>
      <c r="B32" s="12" t="s">
        <v>1313</v>
      </c>
      <c r="C32" t="s">
        <v>1301</v>
      </c>
      <c r="D32">
        <v>69.11615</v>
      </c>
      <c r="E32">
        <v>-150.79554</v>
      </c>
      <c r="G32" t="s">
        <v>1161</v>
      </c>
      <c r="J32" t="s">
        <v>1289</v>
      </c>
      <c r="L32" t="s">
        <v>359</v>
      </c>
      <c r="M32" s="77" t="str">
        <f t="shared" si="0"/>
        <v>View on Google Map</v>
      </c>
    </row>
    <row r="33" spans="1:13" ht="12.75">
      <c r="A33">
        <v>3</v>
      </c>
      <c r="B33" t="s">
        <v>302</v>
      </c>
      <c r="C33" t="s">
        <v>303</v>
      </c>
      <c r="D33">
        <v>68.26666666666667</v>
      </c>
      <c r="E33">
        <v>-149.45</v>
      </c>
      <c r="F33">
        <v>914</v>
      </c>
      <c r="G33" t="s">
        <v>297</v>
      </c>
      <c r="J33" t="s">
        <v>1356</v>
      </c>
      <c r="L33" t="s">
        <v>301</v>
      </c>
      <c r="M33" s="77" t="str">
        <f t="shared" si="0"/>
        <v>View on Google Map</v>
      </c>
    </row>
    <row r="34" spans="1:13" ht="12.75">
      <c r="A34">
        <v>2</v>
      </c>
      <c r="B34" t="s">
        <v>299</v>
      </c>
      <c r="C34" t="s">
        <v>300</v>
      </c>
      <c r="D34">
        <v>68.26666666666667</v>
      </c>
      <c r="E34">
        <v>-149.46666666666667</v>
      </c>
      <c r="F34">
        <v>914</v>
      </c>
      <c r="G34" t="s">
        <v>297</v>
      </c>
      <c r="J34" t="s">
        <v>1356</v>
      </c>
      <c r="L34" t="s">
        <v>301</v>
      </c>
      <c r="M34" s="77" t="str">
        <f t="shared" si="0"/>
        <v>View on Google Map</v>
      </c>
    </row>
    <row r="35" spans="1:13" ht="12.75">
      <c r="A35">
        <v>25</v>
      </c>
      <c r="B35" t="s">
        <v>345</v>
      </c>
      <c r="C35" t="str">
        <f aca="true" t="shared" si="1" ref="C35:C41">"Arctic LTER Site number "&amp;A35</f>
        <v>Arctic LTER Site number 25</v>
      </c>
      <c r="F35">
        <v>1097</v>
      </c>
      <c r="G35" t="s">
        <v>297</v>
      </c>
      <c r="H35" t="s">
        <v>346</v>
      </c>
      <c r="J35" t="s">
        <v>1356</v>
      </c>
      <c r="M35" s="77" t="str">
        <f t="shared" si="0"/>
        <v>View on Google Map</v>
      </c>
    </row>
    <row r="36" spans="1:13" ht="12.75">
      <c r="A36">
        <v>26</v>
      </c>
      <c r="B36" t="s">
        <v>347</v>
      </c>
      <c r="C36" t="str">
        <f t="shared" si="1"/>
        <v>Arctic LTER Site number 26</v>
      </c>
      <c r="F36">
        <v>1280</v>
      </c>
      <c r="G36" t="s">
        <v>297</v>
      </c>
      <c r="H36" t="s">
        <v>348</v>
      </c>
      <c r="J36" t="s">
        <v>1356</v>
      </c>
      <c r="M36" s="77" t="str">
        <f t="shared" si="0"/>
        <v>View on Google Map</v>
      </c>
    </row>
    <row r="37" spans="1:13" ht="12.75">
      <c r="A37">
        <v>27</v>
      </c>
      <c r="B37" t="s">
        <v>349</v>
      </c>
      <c r="C37" t="str">
        <f t="shared" si="1"/>
        <v>Arctic LTER Site number 27</v>
      </c>
      <c r="F37">
        <v>1555</v>
      </c>
      <c r="G37" t="s">
        <v>297</v>
      </c>
      <c r="H37" t="s">
        <v>350</v>
      </c>
      <c r="J37" t="s">
        <v>1356</v>
      </c>
      <c r="M37" s="77" t="str">
        <f t="shared" si="0"/>
        <v>View on Google Map</v>
      </c>
    </row>
    <row r="38" spans="1:13" ht="12.75" customHeight="1">
      <c r="A38">
        <v>138</v>
      </c>
      <c r="B38" t="s">
        <v>471</v>
      </c>
      <c r="C38" t="str">
        <f t="shared" si="1"/>
        <v>Arctic LTER Site number 138</v>
      </c>
      <c r="D38">
        <v>70.28333333333333</v>
      </c>
      <c r="E38">
        <v>-148.3</v>
      </c>
      <c r="F38">
        <v>6</v>
      </c>
      <c r="G38" t="s">
        <v>385</v>
      </c>
      <c r="H38" t="s">
        <v>472</v>
      </c>
      <c r="J38" t="s">
        <v>1356</v>
      </c>
      <c r="L38" t="s">
        <v>301</v>
      </c>
      <c r="M38" s="77" t="str">
        <f t="shared" si="0"/>
        <v>View on Google Map</v>
      </c>
    </row>
    <row r="39" spans="1:13" ht="12.75" customHeight="1">
      <c r="A39">
        <v>31</v>
      </c>
      <c r="B39" t="s">
        <v>357</v>
      </c>
      <c r="C39" t="str">
        <f t="shared" si="1"/>
        <v>Arctic LTER Site number 31</v>
      </c>
      <c r="D39">
        <v>68.957566667</v>
      </c>
      <c r="E39">
        <v>-150.236266667</v>
      </c>
      <c r="F39">
        <v>386.18</v>
      </c>
      <c r="G39" t="s">
        <v>297</v>
      </c>
      <c r="J39" t="s">
        <v>358</v>
      </c>
      <c r="L39" t="s">
        <v>359</v>
      </c>
      <c r="M39" s="77" t="str">
        <f t="shared" si="0"/>
        <v>View on Google Map</v>
      </c>
    </row>
    <row r="40" spans="1:13" ht="12.75" customHeight="1">
      <c r="A40">
        <v>131</v>
      </c>
      <c r="B40" t="s">
        <v>457</v>
      </c>
      <c r="C40" t="str">
        <f t="shared" si="1"/>
        <v>Arctic LTER Site number 131</v>
      </c>
      <c r="D40">
        <v>70.33333333333333</v>
      </c>
      <c r="E40">
        <v>-148.93333333333334</v>
      </c>
      <c r="F40">
        <v>3</v>
      </c>
      <c r="G40" t="s">
        <v>385</v>
      </c>
      <c r="H40" t="s">
        <v>458</v>
      </c>
      <c r="J40" t="s">
        <v>1356</v>
      </c>
      <c r="L40" t="s">
        <v>301</v>
      </c>
      <c r="M40" s="77" t="str">
        <f t="shared" si="0"/>
        <v>View on Google Map</v>
      </c>
    </row>
    <row r="41" spans="1:14" s="80" customFormat="1" ht="12.75" customHeight="1">
      <c r="A41">
        <v>132</v>
      </c>
      <c r="B41" t="s">
        <v>459</v>
      </c>
      <c r="C41" t="str">
        <f t="shared" si="1"/>
        <v>Arctic LTER Site number 132</v>
      </c>
      <c r="D41">
        <v>70.33333333333333</v>
      </c>
      <c r="E41">
        <v>-148.93333333333334</v>
      </c>
      <c r="F41">
        <v>3</v>
      </c>
      <c r="G41" t="s">
        <v>385</v>
      </c>
      <c r="H41" t="s">
        <v>460</v>
      </c>
      <c r="I41" t="s">
        <v>296</v>
      </c>
      <c r="J41" t="s">
        <v>1356</v>
      </c>
      <c r="K41" t="s">
        <v>296</v>
      </c>
      <c r="L41" t="s">
        <v>301</v>
      </c>
      <c r="M41" s="77" t="str">
        <f t="shared" si="0"/>
        <v>View on Google Map</v>
      </c>
      <c r="N41"/>
    </row>
    <row r="42" spans="1:13" ht="12.75" customHeight="1">
      <c r="A42">
        <v>141</v>
      </c>
      <c r="B42" t="s">
        <v>479</v>
      </c>
      <c r="C42" t="s">
        <v>480</v>
      </c>
      <c r="D42">
        <v>68.63333333333334</v>
      </c>
      <c r="E42">
        <v>-149.6</v>
      </c>
      <c r="F42">
        <v>720</v>
      </c>
      <c r="G42" t="s">
        <v>385</v>
      </c>
      <c r="H42" t="s">
        <v>481</v>
      </c>
      <c r="I42" t="s">
        <v>482</v>
      </c>
      <c r="J42" t="s">
        <v>1356</v>
      </c>
      <c r="L42" t="s">
        <v>301</v>
      </c>
      <c r="M42" s="77" t="str">
        <f t="shared" si="0"/>
        <v>View on Google Map</v>
      </c>
    </row>
    <row r="43" spans="1:13" ht="12.75" customHeight="1">
      <c r="A43">
        <v>160</v>
      </c>
      <c r="B43" t="s">
        <v>512</v>
      </c>
      <c r="C43" t="str">
        <f aca="true" t="shared" si="2" ref="C43:C106">"Arctic LTER Site number "&amp;A43</f>
        <v>Arctic LTER Site number 160</v>
      </c>
      <c r="D43">
        <v>68.6</v>
      </c>
      <c r="E43">
        <v>-149.18333333333334</v>
      </c>
      <c r="F43">
        <v>864</v>
      </c>
      <c r="G43" t="s">
        <v>385</v>
      </c>
      <c r="H43" t="s">
        <v>513</v>
      </c>
      <c r="I43" t="s">
        <v>514</v>
      </c>
      <c r="J43" t="s">
        <v>1356</v>
      </c>
      <c r="K43">
        <v>246</v>
      </c>
      <c r="L43" t="s">
        <v>301</v>
      </c>
      <c r="M43" s="77" t="str">
        <f t="shared" si="0"/>
        <v>View on Google Map</v>
      </c>
    </row>
    <row r="44" spans="1:13" ht="12.75" customHeight="1">
      <c r="A44">
        <v>481</v>
      </c>
      <c r="B44" t="s">
        <v>1060</v>
      </c>
      <c r="C44" t="str">
        <f t="shared" si="2"/>
        <v>Arctic LTER Site number 481</v>
      </c>
      <c r="D44">
        <v>68.976716667</v>
      </c>
      <c r="E44">
        <v>-150.203833333</v>
      </c>
      <c r="F44">
        <v>362</v>
      </c>
      <c r="G44" t="s">
        <v>385</v>
      </c>
      <c r="J44" t="s">
        <v>358</v>
      </c>
      <c r="L44" t="s">
        <v>359</v>
      </c>
      <c r="M44" s="77" t="str">
        <f t="shared" si="0"/>
        <v>View on Google Map</v>
      </c>
    </row>
    <row r="45" spans="1:14" ht="12.75">
      <c r="A45">
        <v>21</v>
      </c>
      <c r="B45" t="s">
        <v>340</v>
      </c>
      <c r="C45" t="str">
        <f t="shared" si="2"/>
        <v>Arctic LTER Site number 21</v>
      </c>
      <c r="G45" t="s">
        <v>297</v>
      </c>
      <c r="J45" t="s">
        <v>1356</v>
      </c>
      <c r="M45" s="77" t="str">
        <f t="shared" si="0"/>
        <v>View on Google Map</v>
      </c>
      <c r="N45" s="80"/>
    </row>
    <row r="46" spans="1:13" ht="12.75">
      <c r="A46">
        <v>470</v>
      </c>
      <c r="B46" t="s">
        <v>1048</v>
      </c>
      <c r="C46" t="str">
        <f t="shared" si="2"/>
        <v>Arctic LTER Site number 470</v>
      </c>
      <c r="D46">
        <v>68.82946</v>
      </c>
      <c r="E46">
        <v>-149.77891</v>
      </c>
      <c r="F46">
        <v>634</v>
      </c>
      <c r="G46" t="s">
        <v>385</v>
      </c>
      <c r="J46" t="s">
        <v>1027</v>
      </c>
      <c r="M46" s="77" t="str">
        <f t="shared" si="0"/>
        <v>View on Google Map</v>
      </c>
    </row>
    <row r="47" spans="1:13" ht="12.75">
      <c r="A47">
        <v>471</v>
      </c>
      <c r="B47" t="s">
        <v>1049</v>
      </c>
      <c r="C47" t="str">
        <f t="shared" si="2"/>
        <v>Arctic LTER Site number 471</v>
      </c>
      <c r="D47">
        <v>68.83294</v>
      </c>
      <c r="E47">
        <v>-149.76775</v>
      </c>
      <c r="F47">
        <v>624</v>
      </c>
      <c r="G47" t="s">
        <v>385</v>
      </c>
      <c r="J47" t="s">
        <v>1027</v>
      </c>
      <c r="M47" s="77" t="str">
        <f t="shared" si="0"/>
        <v>View on Google Map</v>
      </c>
    </row>
    <row r="48" spans="1:13" ht="12.75">
      <c r="A48">
        <v>472</v>
      </c>
      <c r="B48" t="s">
        <v>1050</v>
      </c>
      <c r="C48" t="str">
        <f t="shared" si="2"/>
        <v>Arctic LTER Site number 472</v>
      </c>
      <c r="D48">
        <v>68.82806</v>
      </c>
      <c r="E48">
        <v>-149.76449</v>
      </c>
      <c r="F48">
        <v>624</v>
      </c>
      <c r="G48" t="s">
        <v>385</v>
      </c>
      <c r="J48" t="s">
        <v>1027</v>
      </c>
      <c r="M48" s="77" t="str">
        <f t="shared" si="0"/>
        <v>View on Google Map</v>
      </c>
    </row>
    <row r="49" spans="1:13" ht="12.75">
      <c r="A49">
        <v>473</v>
      </c>
      <c r="B49" t="s">
        <v>1051</v>
      </c>
      <c r="C49" t="str">
        <f t="shared" si="2"/>
        <v>Arctic LTER Site number 473</v>
      </c>
      <c r="D49">
        <v>68.8264</v>
      </c>
      <c r="E49">
        <v>-149.7585</v>
      </c>
      <c r="F49">
        <v>592</v>
      </c>
      <c r="G49" t="s">
        <v>385</v>
      </c>
      <c r="J49" t="s">
        <v>1027</v>
      </c>
      <c r="M49" s="77" t="str">
        <f t="shared" si="0"/>
        <v>View on Google Map</v>
      </c>
    </row>
    <row r="50" spans="1:13" ht="12.75">
      <c r="A50">
        <v>474</v>
      </c>
      <c r="B50" t="s">
        <v>1052</v>
      </c>
      <c r="C50" t="str">
        <f t="shared" si="2"/>
        <v>Arctic LTER Site number 474</v>
      </c>
      <c r="D50">
        <v>68.82735</v>
      </c>
      <c r="E50">
        <v>-149.74993</v>
      </c>
      <c r="F50">
        <v>592</v>
      </c>
      <c r="G50" t="s">
        <v>385</v>
      </c>
      <c r="J50" t="s">
        <v>1027</v>
      </c>
      <c r="M50" s="77" t="str">
        <f t="shared" si="0"/>
        <v>View on Google Map</v>
      </c>
    </row>
    <row r="51" spans="1:13" ht="12.75">
      <c r="A51">
        <v>475</v>
      </c>
      <c r="B51" t="s">
        <v>1053</v>
      </c>
      <c r="C51" t="str">
        <f t="shared" si="2"/>
        <v>Arctic LTER Site number 475</v>
      </c>
      <c r="D51">
        <v>68.83118</v>
      </c>
      <c r="E51">
        <v>-149.74606</v>
      </c>
      <c r="F51">
        <v>593</v>
      </c>
      <c r="G51" t="s">
        <v>385</v>
      </c>
      <c r="H51" t="s">
        <v>1054</v>
      </c>
      <c r="J51" t="s">
        <v>1027</v>
      </c>
      <c r="M51" s="77" t="str">
        <f t="shared" si="0"/>
        <v>View on Google Map</v>
      </c>
    </row>
    <row r="52" spans="1:13" ht="12.75">
      <c r="A52">
        <v>476</v>
      </c>
      <c r="B52" t="s">
        <v>1055</v>
      </c>
      <c r="C52" t="str">
        <f t="shared" si="2"/>
        <v>Arctic LTER Site number 476</v>
      </c>
      <c r="D52">
        <v>68.82534</v>
      </c>
      <c r="E52">
        <v>-149.76837</v>
      </c>
      <c r="F52">
        <v>621</v>
      </c>
      <c r="G52" t="s">
        <v>385</v>
      </c>
      <c r="J52" t="s">
        <v>1027</v>
      </c>
      <c r="M52" s="77" t="str">
        <f t="shared" si="0"/>
        <v>View on Google Map</v>
      </c>
    </row>
    <row r="53" spans="1:13" ht="12.75">
      <c r="A53">
        <v>477</v>
      </c>
      <c r="B53" t="s">
        <v>1056</v>
      </c>
      <c r="C53" t="str">
        <f t="shared" si="2"/>
        <v>Arctic LTER Site number 477</v>
      </c>
      <c r="D53">
        <v>68.82174</v>
      </c>
      <c r="E53">
        <v>-149.76378</v>
      </c>
      <c r="F53">
        <v>605</v>
      </c>
      <c r="G53" t="s">
        <v>385</v>
      </c>
      <c r="J53" t="s">
        <v>1027</v>
      </c>
      <c r="M53" s="77" t="str">
        <f t="shared" si="0"/>
        <v>View on Google Map</v>
      </c>
    </row>
    <row r="54" spans="1:13" ht="12.75">
      <c r="A54">
        <v>1174</v>
      </c>
      <c r="B54" t="s">
        <v>1294</v>
      </c>
      <c r="C54" t="str">
        <f t="shared" si="2"/>
        <v>Arctic LTER Site number 1174</v>
      </c>
      <c r="D54">
        <v>68.93393833</v>
      </c>
      <c r="E54">
        <v>-150.2711183</v>
      </c>
      <c r="G54" t="s">
        <v>1161</v>
      </c>
      <c r="J54" t="s">
        <v>1289</v>
      </c>
      <c r="L54" t="s">
        <v>359</v>
      </c>
      <c r="M54" s="77" t="str">
        <f t="shared" si="0"/>
        <v>View on Google Map</v>
      </c>
    </row>
    <row r="55" spans="1:13" ht="12.75">
      <c r="A55">
        <v>242</v>
      </c>
      <c r="B55" t="s">
        <v>698</v>
      </c>
      <c r="C55" t="str">
        <f t="shared" si="2"/>
        <v>Arctic LTER Site number 242</v>
      </c>
      <c r="F55">
        <v>390.2439024390244</v>
      </c>
      <c r="G55" t="s">
        <v>385</v>
      </c>
      <c r="J55" t="s">
        <v>1356</v>
      </c>
      <c r="L55" t="s">
        <v>699</v>
      </c>
      <c r="M55" s="77" t="str">
        <f t="shared" si="0"/>
        <v>View on Google Map</v>
      </c>
    </row>
    <row r="56" spans="1:13" ht="12.75">
      <c r="A56">
        <v>192</v>
      </c>
      <c r="B56" t="s">
        <v>596</v>
      </c>
      <c r="C56" t="str">
        <f t="shared" si="2"/>
        <v>Arctic LTER Site number 192</v>
      </c>
      <c r="D56">
        <v>69.23333333333333</v>
      </c>
      <c r="E56">
        <v>-148.95</v>
      </c>
      <c r="F56">
        <v>325</v>
      </c>
      <c r="G56" t="s">
        <v>385</v>
      </c>
      <c r="H56" t="s">
        <v>597</v>
      </c>
      <c r="J56" t="s">
        <v>1356</v>
      </c>
      <c r="L56" t="s">
        <v>598</v>
      </c>
      <c r="M56" s="77" t="str">
        <f t="shared" si="0"/>
        <v>View on Google Map</v>
      </c>
    </row>
    <row r="57" spans="1:13" ht="12.75">
      <c r="A57">
        <v>277</v>
      </c>
      <c r="B57" t="s">
        <v>596</v>
      </c>
      <c r="C57" t="str">
        <f t="shared" si="2"/>
        <v>Arctic LTER Site number 277</v>
      </c>
      <c r="D57">
        <v>70.3746</v>
      </c>
      <c r="E57">
        <v>-149.06383333333332</v>
      </c>
      <c r="F57">
        <v>6</v>
      </c>
      <c r="G57" t="s">
        <v>385</v>
      </c>
      <c r="H57" t="s">
        <v>765</v>
      </c>
      <c r="J57" t="s">
        <v>1356</v>
      </c>
      <c r="L57" t="s">
        <v>766</v>
      </c>
      <c r="M57" s="77" t="str">
        <f t="shared" si="0"/>
        <v>View on Google Map</v>
      </c>
    </row>
    <row r="58" spans="1:13" ht="12.75">
      <c r="A58">
        <v>193</v>
      </c>
      <c r="B58" t="s">
        <v>599</v>
      </c>
      <c r="C58" t="str">
        <f t="shared" si="2"/>
        <v>Arctic LTER Site number 193</v>
      </c>
      <c r="D58">
        <v>69.28333333333333</v>
      </c>
      <c r="E58">
        <v>-148.9</v>
      </c>
      <c r="F58">
        <v>346</v>
      </c>
      <c r="G58" t="s">
        <v>385</v>
      </c>
      <c r="H58" t="s">
        <v>600</v>
      </c>
      <c r="J58" t="s">
        <v>1356</v>
      </c>
      <c r="L58" t="s">
        <v>598</v>
      </c>
      <c r="M58" s="77" t="str">
        <f t="shared" si="0"/>
        <v>View on Google Map</v>
      </c>
    </row>
    <row r="59" spans="1:13" ht="12.75">
      <c r="A59">
        <v>278</v>
      </c>
      <c r="B59" t="s">
        <v>599</v>
      </c>
      <c r="C59" t="str">
        <f t="shared" si="2"/>
        <v>Arctic LTER Site number 278</v>
      </c>
      <c r="D59">
        <v>70.3746</v>
      </c>
      <c r="E59">
        <v>-149.06383333333332</v>
      </c>
      <c r="F59">
        <v>6</v>
      </c>
      <c r="G59" t="s">
        <v>385</v>
      </c>
      <c r="H59" t="s">
        <v>767</v>
      </c>
      <c r="J59" t="s">
        <v>1356</v>
      </c>
      <c r="L59" t="s">
        <v>766</v>
      </c>
      <c r="M59" s="77" t="str">
        <f t="shared" si="0"/>
        <v>View on Google Map</v>
      </c>
    </row>
    <row r="60" spans="1:13" ht="12.75">
      <c r="A60">
        <v>194</v>
      </c>
      <c r="B60" t="s">
        <v>601</v>
      </c>
      <c r="C60" t="str">
        <f t="shared" si="2"/>
        <v>Arctic LTER Site number 194</v>
      </c>
      <c r="D60">
        <v>69.71666666666667</v>
      </c>
      <c r="E60">
        <v>-149.45</v>
      </c>
      <c r="F60">
        <v>91</v>
      </c>
      <c r="G60" t="s">
        <v>385</v>
      </c>
      <c r="H60" t="s">
        <v>602</v>
      </c>
      <c r="J60" t="s">
        <v>1356</v>
      </c>
      <c r="L60" t="s">
        <v>598</v>
      </c>
      <c r="M60" s="77" t="str">
        <f t="shared" si="0"/>
        <v>View on Google Map</v>
      </c>
    </row>
    <row r="61" spans="1:13" ht="12.75">
      <c r="A61">
        <v>279</v>
      </c>
      <c r="B61" t="s">
        <v>601</v>
      </c>
      <c r="C61" t="str">
        <f t="shared" si="2"/>
        <v>Arctic LTER Site number 279</v>
      </c>
      <c r="D61">
        <v>70.36775</v>
      </c>
      <c r="E61">
        <v>-148.8357</v>
      </c>
      <c r="F61">
        <v>6</v>
      </c>
      <c r="G61" t="s">
        <v>385</v>
      </c>
      <c r="H61" t="s">
        <v>768</v>
      </c>
      <c r="J61" t="s">
        <v>1356</v>
      </c>
      <c r="L61" t="s">
        <v>766</v>
      </c>
      <c r="M61" s="77" t="str">
        <f t="shared" si="0"/>
        <v>View on Google Map</v>
      </c>
    </row>
    <row r="62" spans="1:13" ht="12.75">
      <c r="A62">
        <v>195</v>
      </c>
      <c r="B62" t="s">
        <v>603</v>
      </c>
      <c r="C62" t="str">
        <f t="shared" si="2"/>
        <v>Arctic LTER Site number 195</v>
      </c>
      <c r="D62">
        <v>69.71666666666667</v>
      </c>
      <c r="E62">
        <v>-149.45</v>
      </c>
      <c r="F62">
        <v>91</v>
      </c>
      <c r="G62" t="s">
        <v>385</v>
      </c>
      <c r="H62" t="s">
        <v>604</v>
      </c>
      <c r="J62" t="s">
        <v>1356</v>
      </c>
      <c r="L62" t="s">
        <v>598</v>
      </c>
      <c r="M62" s="77" t="str">
        <f t="shared" si="0"/>
        <v>View on Google Map</v>
      </c>
    </row>
    <row r="63" spans="1:13" ht="12.75">
      <c r="A63">
        <v>280</v>
      </c>
      <c r="B63" t="s">
        <v>603</v>
      </c>
      <c r="C63" t="str">
        <f t="shared" si="2"/>
        <v>Arctic LTER Site number 280</v>
      </c>
      <c r="D63">
        <v>70.36775</v>
      </c>
      <c r="E63">
        <v>-148.8357</v>
      </c>
      <c r="F63">
        <v>6</v>
      </c>
      <c r="G63" t="s">
        <v>385</v>
      </c>
      <c r="H63" t="s">
        <v>769</v>
      </c>
      <c r="J63" t="s">
        <v>1356</v>
      </c>
      <c r="L63" t="s">
        <v>766</v>
      </c>
      <c r="M63" s="77" t="str">
        <f t="shared" si="0"/>
        <v>View on Google Map</v>
      </c>
    </row>
    <row r="64" spans="1:13" ht="12.75">
      <c r="A64">
        <v>196</v>
      </c>
      <c r="B64" t="s">
        <v>605</v>
      </c>
      <c r="C64" t="str">
        <f t="shared" si="2"/>
        <v>Arctic LTER Site number 196</v>
      </c>
      <c r="D64">
        <v>69.83333333333333</v>
      </c>
      <c r="E64">
        <v>-149.75</v>
      </c>
      <c r="F64">
        <v>80</v>
      </c>
      <c r="G64" t="s">
        <v>385</v>
      </c>
      <c r="H64" t="s">
        <v>606</v>
      </c>
      <c r="J64" t="s">
        <v>1356</v>
      </c>
      <c r="L64" t="s">
        <v>598</v>
      </c>
      <c r="M64" s="77" t="str">
        <f t="shared" si="0"/>
        <v>View on Google Map</v>
      </c>
    </row>
    <row r="65" spans="1:13" ht="12.75">
      <c r="A65">
        <v>281</v>
      </c>
      <c r="B65" t="s">
        <v>605</v>
      </c>
      <c r="C65" t="str">
        <f t="shared" si="2"/>
        <v>Arctic LTER Site number 281</v>
      </c>
      <c r="D65">
        <v>70.26821666666666</v>
      </c>
      <c r="E65">
        <v>-149.2086</v>
      </c>
      <c r="F65">
        <v>15</v>
      </c>
      <c r="G65" t="s">
        <v>385</v>
      </c>
      <c r="H65" t="s">
        <v>770</v>
      </c>
      <c r="J65" t="s">
        <v>1356</v>
      </c>
      <c r="L65" t="s">
        <v>766</v>
      </c>
      <c r="M65" s="77" t="str">
        <f t="shared" si="0"/>
        <v>View on Google Map</v>
      </c>
    </row>
    <row r="66" spans="1:13" ht="12.75">
      <c r="A66">
        <v>197</v>
      </c>
      <c r="B66" t="s">
        <v>607</v>
      </c>
      <c r="C66" t="str">
        <f t="shared" si="2"/>
        <v>Arctic LTER Site number 197</v>
      </c>
      <c r="D66">
        <v>70.28333333333333</v>
      </c>
      <c r="E66">
        <v>-150.2</v>
      </c>
      <c r="F66">
        <v>12</v>
      </c>
      <c r="G66" t="s">
        <v>385</v>
      </c>
      <c r="H66" t="s">
        <v>608</v>
      </c>
      <c r="J66" t="s">
        <v>1356</v>
      </c>
      <c r="L66" t="s">
        <v>598</v>
      </c>
      <c r="M66" s="77" t="str">
        <f t="shared" si="0"/>
        <v>View on Google Map</v>
      </c>
    </row>
    <row r="67" spans="1:13" ht="12.75">
      <c r="A67">
        <v>282</v>
      </c>
      <c r="B67" t="s">
        <v>607</v>
      </c>
      <c r="C67" t="str">
        <f t="shared" si="2"/>
        <v>Arctic LTER Site number 282</v>
      </c>
      <c r="D67">
        <v>70.26821666666666</v>
      </c>
      <c r="E67">
        <v>-149.2086</v>
      </c>
      <c r="F67">
        <v>15</v>
      </c>
      <c r="G67" t="s">
        <v>385</v>
      </c>
      <c r="H67" t="s">
        <v>771</v>
      </c>
      <c r="J67" t="s">
        <v>1356</v>
      </c>
      <c r="L67" t="s">
        <v>766</v>
      </c>
      <c r="M67" s="77" t="str">
        <f aca="true" t="shared" si="3" ref="M67:M130">HYPERLINK("http://maps.google.com/maps?q="&amp;D67&amp;","&amp;E67,"View on Google Map")</f>
        <v>View on Google Map</v>
      </c>
    </row>
    <row r="68" spans="1:13" ht="12.75">
      <c r="A68">
        <v>198</v>
      </c>
      <c r="B68" t="s">
        <v>609</v>
      </c>
      <c r="C68" t="str">
        <f t="shared" si="2"/>
        <v>Arctic LTER Site number 198</v>
      </c>
      <c r="D68">
        <v>70.28333333333333</v>
      </c>
      <c r="E68">
        <v>-150.2</v>
      </c>
      <c r="F68">
        <v>12</v>
      </c>
      <c r="G68" t="s">
        <v>385</v>
      </c>
      <c r="H68" t="s">
        <v>610</v>
      </c>
      <c r="J68" t="s">
        <v>1356</v>
      </c>
      <c r="L68" t="s">
        <v>598</v>
      </c>
      <c r="M68" s="77" t="str">
        <f t="shared" si="3"/>
        <v>View on Google Map</v>
      </c>
    </row>
    <row r="69" spans="1:13" ht="12.75">
      <c r="A69">
        <v>283</v>
      </c>
      <c r="B69" t="s">
        <v>609</v>
      </c>
      <c r="C69" t="str">
        <f t="shared" si="2"/>
        <v>Arctic LTER Site number 283</v>
      </c>
      <c r="D69">
        <v>70.18426666666667</v>
      </c>
      <c r="E69">
        <v>-149.15443333333334</v>
      </c>
      <c r="F69">
        <v>15</v>
      </c>
      <c r="G69" t="s">
        <v>385</v>
      </c>
      <c r="H69" t="s">
        <v>772</v>
      </c>
      <c r="J69" t="s">
        <v>1356</v>
      </c>
      <c r="L69" t="s">
        <v>766</v>
      </c>
      <c r="M69" s="77" t="str">
        <f t="shared" si="3"/>
        <v>View on Google Map</v>
      </c>
    </row>
    <row r="70" spans="1:13" ht="12.75">
      <c r="A70">
        <v>199</v>
      </c>
      <c r="B70" t="s">
        <v>611</v>
      </c>
      <c r="C70" t="str">
        <f t="shared" si="2"/>
        <v>Arctic LTER Site number 199</v>
      </c>
      <c r="D70">
        <v>70.41666666666667</v>
      </c>
      <c r="E70">
        <v>-150.2</v>
      </c>
      <c r="F70">
        <v>4</v>
      </c>
      <c r="G70" t="s">
        <v>385</v>
      </c>
      <c r="H70" t="s">
        <v>612</v>
      </c>
      <c r="J70" t="s">
        <v>1356</v>
      </c>
      <c r="L70" t="s">
        <v>598</v>
      </c>
      <c r="M70" s="77" t="str">
        <f t="shared" si="3"/>
        <v>View on Google Map</v>
      </c>
    </row>
    <row r="71" spans="1:13" ht="12.75">
      <c r="A71">
        <v>284</v>
      </c>
      <c r="B71" t="s">
        <v>611</v>
      </c>
      <c r="C71" t="str">
        <f t="shared" si="2"/>
        <v>Arctic LTER Site number 284</v>
      </c>
      <c r="D71">
        <v>70.18426666666667</v>
      </c>
      <c r="E71">
        <v>-149.15443333333334</v>
      </c>
      <c r="F71">
        <v>15</v>
      </c>
      <c r="G71" t="s">
        <v>385</v>
      </c>
      <c r="H71" t="s">
        <v>773</v>
      </c>
      <c r="J71" t="s">
        <v>1356</v>
      </c>
      <c r="L71" t="s">
        <v>766</v>
      </c>
      <c r="M71" s="77" t="str">
        <f t="shared" si="3"/>
        <v>View on Google Map</v>
      </c>
    </row>
    <row r="72" spans="1:13" ht="12.75">
      <c r="A72">
        <v>200</v>
      </c>
      <c r="B72" t="s">
        <v>613</v>
      </c>
      <c r="C72" t="str">
        <f t="shared" si="2"/>
        <v>Arctic LTER Site number 200</v>
      </c>
      <c r="D72">
        <v>70.28333333333333</v>
      </c>
      <c r="E72">
        <v>-149.81666666666666</v>
      </c>
      <c r="F72">
        <v>28.963414634146343</v>
      </c>
      <c r="G72" t="s">
        <v>385</v>
      </c>
      <c r="H72" t="s">
        <v>614</v>
      </c>
      <c r="J72" t="s">
        <v>1356</v>
      </c>
      <c r="L72" t="s">
        <v>598</v>
      </c>
      <c r="M72" s="77" t="str">
        <f t="shared" si="3"/>
        <v>View on Google Map</v>
      </c>
    </row>
    <row r="73" spans="1:13" ht="12.75">
      <c r="A73">
        <v>285</v>
      </c>
      <c r="B73" t="s">
        <v>613</v>
      </c>
      <c r="C73" t="str">
        <f t="shared" si="2"/>
        <v>Arctic LTER Site number 285</v>
      </c>
      <c r="D73">
        <v>70.1261</v>
      </c>
      <c r="E73">
        <v>-149.33773333333335</v>
      </c>
      <c r="F73">
        <v>30</v>
      </c>
      <c r="G73" t="s">
        <v>385</v>
      </c>
      <c r="H73" t="s">
        <v>774</v>
      </c>
      <c r="J73" t="s">
        <v>1356</v>
      </c>
      <c r="L73" t="s">
        <v>766</v>
      </c>
      <c r="M73" s="77" t="str">
        <f t="shared" si="3"/>
        <v>View on Google Map</v>
      </c>
    </row>
    <row r="74" spans="1:13" ht="12.75">
      <c r="A74">
        <v>201</v>
      </c>
      <c r="B74" t="s">
        <v>615</v>
      </c>
      <c r="C74" t="str">
        <f t="shared" si="2"/>
        <v>Arctic LTER Site number 201</v>
      </c>
      <c r="D74">
        <v>70.28333333333333</v>
      </c>
      <c r="E74">
        <v>-149.81666666666666</v>
      </c>
      <c r="F74">
        <v>28.963414634146343</v>
      </c>
      <c r="G74" t="s">
        <v>385</v>
      </c>
      <c r="H74" t="s">
        <v>616</v>
      </c>
      <c r="J74" t="s">
        <v>1356</v>
      </c>
      <c r="L74" t="s">
        <v>598</v>
      </c>
      <c r="M74" s="77" t="str">
        <f t="shared" si="3"/>
        <v>View on Google Map</v>
      </c>
    </row>
    <row r="75" spans="1:13" ht="12.75">
      <c r="A75">
        <v>286</v>
      </c>
      <c r="B75" t="s">
        <v>615</v>
      </c>
      <c r="C75" t="str">
        <f t="shared" si="2"/>
        <v>Arctic LTER Site number 286</v>
      </c>
      <c r="D75">
        <v>70.1261</v>
      </c>
      <c r="E75">
        <v>-149.33773333333335</v>
      </c>
      <c r="F75">
        <v>30</v>
      </c>
      <c r="G75" t="s">
        <v>385</v>
      </c>
      <c r="H75" t="s">
        <v>775</v>
      </c>
      <c r="J75" t="s">
        <v>1356</v>
      </c>
      <c r="L75" t="s">
        <v>766</v>
      </c>
      <c r="M75" s="77" t="str">
        <f t="shared" si="3"/>
        <v>View on Google Map</v>
      </c>
    </row>
    <row r="76" spans="1:13" ht="12.75">
      <c r="A76">
        <v>202</v>
      </c>
      <c r="B76" t="s">
        <v>617</v>
      </c>
      <c r="C76" t="str">
        <f t="shared" si="2"/>
        <v>Arctic LTER Site number 202</v>
      </c>
      <c r="D76">
        <v>70.45</v>
      </c>
      <c r="E76">
        <v>-149.16666666666666</v>
      </c>
      <c r="F76">
        <v>4.878048780487805</v>
      </c>
      <c r="G76" t="s">
        <v>385</v>
      </c>
      <c r="H76" t="s">
        <v>618</v>
      </c>
      <c r="J76" t="s">
        <v>1356</v>
      </c>
      <c r="L76" t="s">
        <v>598</v>
      </c>
      <c r="M76" s="77" t="str">
        <f t="shared" si="3"/>
        <v>View on Google Map</v>
      </c>
    </row>
    <row r="77" spans="1:13" ht="12.75">
      <c r="A77">
        <v>287</v>
      </c>
      <c r="B77" t="s">
        <v>617</v>
      </c>
      <c r="C77" t="str">
        <f t="shared" si="2"/>
        <v>Arctic LTER Site number 287</v>
      </c>
      <c r="D77">
        <v>69.9221</v>
      </c>
      <c r="E77">
        <v>-149.34523333333334</v>
      </c>
      <c r="F77">
        <v>61</v>
      </c>
      <c r="G77" t="s">
        <v>385</v>
      </c>
      <c r="H77" t="s">
        <v>776</v>
      </c>
      <c r="J77" t="s">
        <v>1356</v>
      </c>
      <c r="L77" t="s">
        <v>766</v>
      </c>
      <c r="M77" s="77" t="str">
        <f t="shared" si="3"/>
        <v>View on Google Map</v>
      </c>
    </row>
    <row r="78" spans="1:13" ht="12.75">
      <c r="A78">
        <v>203</v>
      </c>
      <c r="B78" t="s">
        <v>619</v>
      </c>
      <c r="C78" t="str">
        <f t="shared" si="2"/>
        <v>Arctic LTER Site number 203</v>
      </c>
      <c r="D78">
        <v>70.23333333333333</v>
      </c>
      <c r="E78">
        <v>-148.88333333333333</v>
      </c>
      <c r="F78">
        <v>17.682926829268293</v>
      </c>
      <c r="G78" t="s">
        <v>385</v>
      </c>
      <c r="H78" t="s">
        <v>620</v>
      </c>
      <c r="J78" t="s">
        <v>1356</v>
      </c>
      <c r="L78" t="s">
        <v>598</v>
      </c>
      <c r="M78" s="77" t="str">
        <f t="shared" si="3"/>
        <v>View on Google Map</v>
      </c>
    </row>
    <row r="79" spans="1:13" ht="12.75">
      <c r="A79">
        <v>288</v>
      </c>
      <c r="B79" t="s">
        <v>619</v>
      </c>
      <c r="C79" t="str">
        <f t="shared" si="2"/>
        <v>Arctic LTER Site number 288</v>
      </c>
      <c r="D79">
        <v>69.9221</v>
      </c>
      <c r="E79">
        <v>-149.34523333333334</v>
      </c>
      <c r="F79">
        <v>61</v>
      </c>
      <c r="G79" t="s">
        <v>385</v>
      </c>
      <c r="H79" t="s">
        <v>777</v>
      </c>
      <c r="J79" t="s">
        <v>1356</v>
      </c>
      <c r="L79" t="s">
        <v>766</v>
      </c>
      <c r="M79" s="77" t="str">
        <f t="shared" si="3"/>
        <v>View on Google Map</v>
      </c>
    </row>
    <row r="80" spans="1:13" ht="12.75">
      <c r="A80">
        <v>204</v>
      </c>
      <c r="B80" t="s">
        <v>621</v>
      </c>
      <c r="C80" t="str">
        <f t="shared" si="2"/>
        <v>Arctic LTER Site number 204</v>
      </c>
      <c r="D80">
        <v>70.23333333333333</v>
      </c>
      <c r="E80">
        <v>-148.88333333333333</v>
      </c>
      <c r="F80">
        <v>17.682926829268293</v>
      </c>
      <c r="G80" t="s">
        <v>385</v>
      </c>
      <c r="H80" t="s">
        <v>622</v>
      </c>
      <c r="J80" t="s">
        <v>1356</v>
      </c>
      <c r="L80" t="s">
        <v>598</v>
      </c>
      <c r="M80" s="77" t="str">
        <f t="shared" si="3"/>
        <v>View on Google Map</v>
      </c>
    </row>
    <row r="81" spans="1:13" ht="12.75">
      <c r="A81">
        <v>289</v>
      </c>
      <c r="B81" t="s">
        <v>621</v>
      </c>
      <c r="C81" t="str">
        <f t="shared" si="2"/>
        <v>Arctic LTER Site number 289</v>
      </c>
      <c r="D81">
        <v>69.98653333333333</v>
      </c>
      <c r="E81">
        <v>-150.08543333333333</v>
      </c>
      <c r="F81">
        <v>125</v>
      </c>
      <c r="G81" t="s">
        <v>385</v>
      </c>
      <c r="H81" t="s">
        <v>778</v>
      </c>
      <c r="J81" t="s">
        <v>1356</v>
      </c>
      <c r="L81" t="s">
        <v>766</v>
      </c>
      <c r="M81" s="77" t="str">
        <f t="shared" si="3"/>
        <v>View on Google Map</v>
      </c>
    </row>
    <row r="82" spans="1:13" ht="12.75">
      <c r="A82">
        <v>205</v>
      </c>
      <c r="B82" t="s">
        <v>623</v>
      </c>
      <c r="C82" t="str">
        <f t="shared" si="2"/>
        <v>Arctic LTER Site number 205</v>
      </c>
      <c r="D82">
        <v>70.13333333333334</v>
      </c>
      <c r="E82">
        <v>-148.6</v>
      </c>
      <c r="F82">
        <v>24.390243902439025</v>
      </c>
      <c r="G82" t="s">
        <v>385</v>
      </c>
      <c r="H82" t="s">
        <v>624</v>
      </c>
      <c r="J82" t="s">
        <v>1356</v>
      </c>
      <c r="L82" t="s">
        <v>598</v>
      </c>
      <c r="M82" s="77" t="str">
        <f t="shared" si="3"/>
        <v>View on Google Map</v>
      </c>
    </row>
    <row r="83" spans="1:13" ht="12.75">
      <c r="A83">
        <v>290</v>
      </c>
      <c r="B83" t="s">
        <v>623</v>
      </c>
      <c r="C83" t="str">
        <f t="shared" si="2"/>
        <v>Arctic LTER Site number 290</v>
      </c>
      <c r="D83">
        <v>69.98653333333333</v>
      </c>
      <c r="E83">
        <v>-150.08543333333333</v>
      </c>
      <c r="F83">
        <v>125</v>
      </c>
      <c r="G83" t="s">
        <v>385</v>
      </c>
      <c r="H83" t="s">
        <v>779</v>
      </c>
      <c r="J83" t="s">
        <v>1356</v>
      </c>
      <c r="L83" t="s">
        <v>766</v>
      </c>
      <c r="M83" s="77" t="str">
        <f t="shared" si="3"/>
        <v>View on Google Map</v>
      </c>
    </row>
    <row r="84" spans="1:13" ht="12.75">
      <c r="A84">
        <v>291</v>
      </c>
      <c r="B84" t="s">
        <v>780</v>
      </c>
      <c r="C84" t="str">
        <f t="shared" si="2"/>
        <v>Arctic LTER Site number 291</v>
      </c>
      <c r="D84">
        <v>69.63916666666667</v>
      </c>
      <c r="E84">
        <v>-149.73946666666666</v>
      </c>
      <c r="F84">
        <v>91</v>
      </c>
      <c r="G84" t="s">
        <v>385</v>
      </c>
      <c r="H84" t="s">
        <v>781</v>
      </c>
      <c r="J84" t="s">
        <v>1356</v>
      </c>
      <c r="L84" t="s">
        <v>766</v>
      </c>
      <c r="M84" s="77" t="str">
        <f t="shared" si="3"/>
        <v>View on Google Map</v>
      </c>
    </row>
    <row r="85" spans="1:13" ht="12.75">
      <c r="A85">
        <v>206</v>
      </c>
      <c r="B85" t="s">
        <v>625</v>
      </c>
      <c r="C85" t="str">
        <f t="shared" si="2"/>
        <v>Arctic LTER Site number 206</v>
      </c>
      <c r="D85">
        <v>70.11666666666666</v>
      </c>
      <c r="E85">
        <v>-146.16666666666666</v>
      </c>
      <c r="F85">
        <v>3.048780487804878</v>
      </c>
      <c r="G85" t="s">
        <v>385</v>
      </c>
      <c r="H85" t="s">
        <v>626</v>
      </c>
      <c r="J85" t="s">
        <v>1356</v>
      </c>
      <c r="L85" t="s">
        <v>598</v>
      </c>
      <c r="M85" s="77" t="str">
        <f t="shared" si="3"/>
        <v>View on Google Map</v>
      </c>
    </row>
    <row r="86" spans="1:13" ht="12.75">
      <c r="A86">
        <v>292</v>
      </c>
      <c r="B86" t="s">
        <v>625</v>
      </c>
      <c r="C86" t="str">
        <f t="shared" si="2"/>
        <v>Arctic LTER Site number 292</v>
      </c>
      <c r="D86">
        <v>69.63916666666667</v>
      </c>
      <c r="E86">
        <v>-149.73946666666666</v>
      </c>
      <c r="F86">
        <v>91</v>
      </c>
      <c r="G86" t="s">
        <v>385</v>
      </c>
      <c r="H86" t="s">
        <v>782</v>
      </c>
      <c r="J86" t="s">
        <v>1356</v>
      </c>
      <c r="L86" t="s">
        <v>766</v>
      </c>
      <c r="M86" s="77" t="str">
        <f t="shared" si="3"/>
        <v>View on Google Map</v>
      </c>
    </row>
    <row r="87" spans="1:13" ht="12.75">
      <c r="A87">
        <v>207</v>
      </c>
      <c r="B87" t="s">
        <v>627</v>
      </c>
      <c r="C87" t="str">
        <f t="shared" si="2"/>
        <v>Arctic LTER Site number 207</v>
      </c>
      <c r="D87">
        <v>70.1</v>
      </c>
      <c r="E87">
        <v>-146.26666666666668</v>
      </c>
      <c r="F87">
        <v>9.146341463414634</v>
      </c>
      <c r="G87" t="s">
        <v>385</v>
      </c>
      <c r="H87" t="s">
        <v>628</v>
      </c>
      <c r="J87" t="s">
        <v>1356</v>
      </c>
      <c r="L87" t="s">
        <v>598</v>
      </c>
      <c r="M87" s="77" t="str">
        <f t="shared" si="3"/>
        <v>View on Google Map</v>
      </c>
    </row>
    <row r="88" spans="1:13" ht="12.75">
      <c r="A88">
        <v>293</v>
      </c>
      <c r="B88" t="s">
        <v>627</v>
      </c>
      <c r="C88" t="str">
        <f t="shared" si="2"/>
        <v>Arctic LTER Site number 293</v>
      </c>
      <c r="D88">
        <v>68.82078333333334</v>
      </c>
      <c r="E88">
        <v>-149.7646</v>
      </c>
      <c r="F88">
        <v>579</v>
      </c>
      <c r="G88" t="s">
        <v>385</v>
      </c>
      <c r="H88" t="s">
        <v>783</v>
      </c>
      <c r="J88" t="s">
        <v>1356</v>
      </c>
      <c r="L88" t="s">
        <v>766</v>
      </c>
      <c r="M88" s="77" t="str">
        <f t="shared" si="3"/>
        <v>View on Google Map</v>
      </c>
    </row>
    <row r="89" spans="1:13" ht="12.75">
      <c r="A89">
        <v>208</v>
      </c>
      <c r="B89" t="s">
        <v>629</v>
      </c>
      <c r="C89" t="str">
        <f t="shared" si="2"/>
        <v>Arctic LTER Site number 208</v>
      </c>
      <c r="D89">
        <v>70.05</v>
      </c>
      <c r="E89">
        <v>-146.98333333333332</v>
      </c>
      <c r="F89">
        <v>24.390243902439025</v>
      </c>
      <c r="G89" t="s">
        <v>385</v>
      </c>
      <c r="H89" t="s">
        <v>630</v>
      </c>
      <c r="J89" t="s">
        <v>1356</v>
      </c>
      <c r="L89" t="s">
        <v>598</v>
      </c>
      <c r="M89" s="77" t="str">
        <f t="shared" si="3"/>
        <v>View on Google Map</v>
      </c>
    </row>
    <row r="90" spans="1:13" ht="12.75">
      <c r="A90">
        <v>294</v>
      </c>
      <c r="B90" t="s">
        <v>629</v>
      </c>
      <c r="C90" t="str">
        <f t="shared" si="2"/>
        <v>Arctic LTER Site number 294</v>
      </c>
      <c r="D90">
        <v>68.82061666666667</v>
      </c>
      <c r="E90">
        <v>-149.74383333333333</v>
      </c>
      <c r="F90">
        <v>579</v>
      </c>
      <c r="G90" t="s">
        <v>385</v>
      </c>
      <c r="H90" t="s">
        <v>784</v>
      </c>
      <c r="J90" t="s">
        <v>1356</v>
      </c>
      <c r="L90" t="s">
        <v>766</v>
      </c>
      <c r="M90" s="77" t="str">
        <f t="shared" si="3"/>
        <v>View on Google Map</v>
      </c>
    </row>
    <row r="91" spans="1:13" ht="12.75">
      <c r="A91">
        <v>209</v>
      </c>
      <c r="B91" t="s">
        <v>631</v>
      </c>
      <c r="C91" t="str">
        <f t="shared" si="2"/>
        <v>Arctic LTER Site number 209</v>
      </c>
      <c r="D91">
        <v>70.05</v>
      </c>
      <c r="E91">
        <v>-146.98333333333332</v>
      </c>
      <c r="F91">
        <v>24.390243902439025</v>
      </c>
      <c r="G91" t="s">
        <v>385</v>
      </c>
      <c r="H91" t="s">
        <v>632</v>
      </c>
      <c r="J91" t="s">
        <v>1356</v>
      </c>
      <c r="L91" t="s">
        <v>598</v>
      </c>
      <c r="M91" s="77" t="str">
        <f t="shared" si="3"/>
        <v>View on Google Map</v>
      </c>
    </row>
    <row r="92" spans="1:13" ht="12.75">
      <c r="A92">
        <v>295</v>
      </c>
      <c r="B92" t="s">
        <v>631</v>
      </c>
      <c r="C92" t="str">
        <f t="shared" si="2"/>
        <v>Arctic LTER Site number 295</v>
      </c>
      <c r="D92">
        <v>68.82153</v>
      </c>
      <c r="E92">
        <v>-149.05867</v>
      </c>
      <c r="F92">
        <v>518</v>
      </c>
      <c r="G92" t="s">
        <v>385</v>
      </c>
      <c r="H92" t="s">
        <v>785</v>
      </c>
      <c r="J92" t="s">
        <v>1356</v>
      </c>
      <c r="L92" t="s">
        <v>766</v>
      </c>
      <c r="M92" s="77" t="str">
        <f t="shared" si="3"/>
        <v>View on Google Map</v>
      </c>
    </row>
    <row r="93" spans="1:13" ht="12.75">
      <c r="A93">
        <v>210</v>
      </c>
      <c r="B93" t="s">
        <v>633</v>
      </c>
      <c r="C93" t="str">
        <f t="shared" si="2"/>
        <v>Arctic LTER Site number 210</v>
      </c>
      <c r="D93">
        <v>70.15</v>
      </c>
      <c r="E93">
        <v>-147.36666666666667</v>
      </c>
      <c r="F93">
        <v>6.707317073170732</v>
      </c>
      <c r="G93" t="s">
        <v>385</v>
      </c>
      <c r="H93" t="s">
        <v>634</v>
      </c>
      <c r="J93" t="s">
        <v>1356</v>
      </c>
      <c r="L93" t="s">
        <v>598</v>
      </c>
      <c r="M93" s="77" t="str">
        <f t="shared" si="3"/>
        <v>View on Google Map</v>
      </c>
    </row>
    <row r="94" spans="1:13" ht="12.75">
      <c r="A94">
        <v>296</v>
      </c>
      <c r="B94" t="s">
        <v>633</v>
      </c>
      <c r="C94" t="str">
        <f t="shared" si="2"/>
        <v>Arctic LTER Site number 296</v>
      </c>
      <c r="D94">
        <v>68.81711666666666</v>
      </c>
      <c r="E94">
        <v>-149.05956666666665</v>
      </c>
      <c r="F94">
        <v>518</v>
      </c>
      <c r="G94" t="s">
        <v>385</v>
      </c>
      <c r="H94" t="s">
        <v>786</v>
      </c>
      <c r="J94" t="s">
        <v>1356</v>
      </c>
      <c r="L94" t="s">
        <v>766</v>
      </c>
      <c r="M94" s="77" t="str">
        <f t="shared" si="3"/>
        <v>View on Google Map</v>
      </c>
    </row>
    <row r="95" spans="1:13" ht="12.75">
      <c r="A95">
        <v>211</v>
      </c>
      <c r="B95" t="s">
        <v>635</v>
      </c>
      <c r="C95" t="str">
        <f t="shared" si="2"/>
        <v>Arctic LTER Site number 211</v>
      </c>
      <c r="D95">
        <v>70.15</v>
      </c>
      <c r="E95">
        <v>-147.36666666666667</v>
      </c>
      <c r="F95">
        <v>6.707317073170732</v>
      </c>
      <c r="G95" t="s">
        <v>385</v>
      </c>
      <c r="H95" t="s">
        <v>636</v>
      </c>
      <c r="J95" t="s">
        <v>1356</v>
      </c>
      <c r="L95" t="s">
        <v>598</v>
      </c>
      <c r="M95" s="77" t="str">
        <f t="shared" si="3"/>
        <v>View on Google Map</v>
      </c>
    </row>
    <row r="96" spans="1:13" ht="12.75">
      <c r="A96">
        <v>297</v>
      </c>
      <c r="B96" t="s">
        <v>635</v>
      </c>
      <c r="C96" t="str">
        <f t="shared" si="2"/>
        <v>Arctic LTER Site number 297</v>
      </c>
      <c r="D96">
        <v>69.35618333333333</v>
      </c>
      <c r="E96">
        <v>-150.219</v>
      </c>
      <c r="F96">
        <v>168</v>
      </c>
      <c r="G96" t="s">
        <v>385</v>
      </c>
      <c r="H96" t="s">
        <v>787</v>
      </c>
      <c r="J96" t="s">
        <v>1356</v>
      </c>
      <c r="L96" t="s">
        <v>766</v>
      </c>
      <c r="M96" s="77" t="str">
        <f t="shared" si="3"/>
        <v>View on Google Map</v>
      </c>
    </row>
    <row r="97" spans="1:13" ht="12.75">
      <c r="A97">
        <v>212</v>
      </c>
      <c r="B97" t="s">
        <v>637</v>
      </c>
      <c r="C97" t="str">
        <f t="shared" si="2"/>
        <v>Arctic LTER Site number 212</v>
      </c>
      <c r="D97">
        <v>70.03333333333333</v>
      </c>
      <c r="E97">
        <v>-147.65</v>
      </c>
      <c r="F97">
        <v>28.04878048780488</v>
      </c>
      <c r="G97" t="s">
        <v>385</v>
      </c>
      <c r="H97" t="s">
        <v>638</v>
      </c>
      <c r="J97" t="s">
        <v>1356</v>
      </c>
      <c r="L97" t="s">
        <v>598</v>
      </c>
      <c r="M97" s="77" t="str">
        <f t="shared" si="3"/>
        <v>View on Google Map</v>
      </c>
    </row>
    <row r="98" spans="1:13" ht="12.75">
      <c r="A98">
        <v>298</v>
      </c>
      <c r="B98" t="s">
        <v>637</v>
      </c>
      <c r="C98" t="str">
        <f t="shared" si="2"/>
        <v>Arctic LTER Site number 298</v>
      </c>
      <c r="D98">
        <v>69.35618333333333</v>
      </c>
      <c r="E98">
        <v>-150.219</v>
      </c>
      <c r="F98">
        <v>168</v>
      </c>
      <c r="G98" t="s">
        <v>385</v>
      </c>
      <c r="H98" t="s">
        <v>788</v>
      </c>
      <c r="J98" t="s">
        <v>1356</v>
      </c>
      <c r="L98" t="s">
        <v>766</v>
      </c>
      <c r="M98" s="77" t="str">
        <f t="shared" si="3"/>
        <v>View on Google Map</v>
      </c>
    </row>
    <row r="99" spans="1:13" ht="12.75">
      <c r="A99">
        <v>213</v>
      </c>
      <c r="B99" t="s">
        <v>639</v>
      </c>
      <c r="C99" t="str">
        <f t="shared" si="2"/>
        <v>Arctic LTER Site number 213</v>
      </c>
      <c r="D99">
        <v>70.03333333333333</v>
      </c>
      <c r="E99">
        <v>-147.65</v>
      </c>
      <c r="F99">
        <v>28.04878048780488</v>
      </c>
      <c r="G99" t="s">
        <v>385</v>
      </c>
      <c r="H99" t="s">
        <v>640</v>
      </c>
      <c r="J99" t="s">
        <v>1356</v>
      </c>
      <c r="L99" t="s">
        <v>598</v>
      </c>
      <c r="M99" s="77" t="str">
        <f t="shared" si="3"/>
        <v>View on Google Map</v>
      </c>
    </row>
    <row r="100" spans="1:13" ht="12.75">
      <c r="A100">
        <v>299</v>
      </c>
      <c r="B100" t="s">
        <v>639</v>
      </c>
      <c r="C100" t="str">
        <f t="shared" si="2"/>
        <v>Arctic LTER Site number 299</v>
      </c>
      <c r="D100">
        <v>69.5458</v>
      </c>
      <c r="E100">
        <v>-150.37883333333335</v>
      </c>
      <c r="F100">
        <v>107</v>
      </c>
      <c r="G100" t="s">
        <v>385</v>
      </c>
      <c r="H100" t="s">
        <v>789</v>
      </c>
      <c r="J100" t="s">
        <v>1356</v>
      </c>
      <c r="L100" t="s">
        <v>766</v>
      </c>
      <c r="M100" s="77" t="str">
        <f t="shared" si="3"/>
        <v>View on Google Map</v>
      </c>
    </row>
    <row r="101" spans="1:13" ht="12.75">
      <c r="A101">
        <v>214</v>
      </c>
      <c r="B101" t="s">
        <v>641</v>
      </c>
      <c r="C101" t="str">
        <f t="shared" si="2"/>
        <v>Arctic LTER Site number 214</v>
      </c>
      <c r="D101">
        <v>69.83333333333333</v>
      </c>
      <c r="E101">
        <v>-147.93333333333334</v>
      </c>
      <c r="F101">
        <v>92.98780487804879</v>
      </c>
      <c r="G101" t="s">
        <v>385</v>
      </c>
      <c r="H101" t="s">
        <v>642</v>
      </c>
      <c r="J101" t="s">
        <v>1356</v>
      </c>
      <c r="L101" t="s">
        <v>598</v>
      </c>
      <c r="M101" s="77" t="str">
        <f t="shared" si="3"/>
        <v>View on Google Map</v>
      </c>
    </row>
    <row r="102" spans="1:13" ht="12.75">
      <c r="A102">
        <v>300</v>
      </c>
      <c r="B102" t="s">
        <v>641</v>
      </c>
      <c r="C102" t="str">
        <f t="shared" si="2"/>
        <v>Arctic LTER Site number 300</v>
      </c>
      <c r="D102">
        <v>69.5458</v>
      </c>
      <c r="E102">
        <v>-150.37883333333335</v>
      </c>
      <c r="F102">
        <v>107</v>
      </c>
      <c r="G102" t="s">
        <v>385</v>
      </c>
      <c r="H102" t="s">
        <v>790</v>
      </c>
      <c r="J102" t="s">
        <v>1356</v>
      </c>
      <c r="L102" t="s">
        <v>766</v>
      </c>
      <c r="M102" s="77" t="str">
        <f t="shared" si="3"/>
        <v>View on Google Map</v>
      </c>
    </row>
    <row r="103" spans="1:13" ht="12.75">
      <c r="A103">
        <v>215</v>
      </c>
      <c r="B103" t="s">
        <v>643</v>
      </c>
      <c r="C103" t="str">
        <f t="shared" si="2"/>
        <v>Arctic LTER Site number 215</v>
      </c>
      <c r="D103">
        <v>69.83333333333333</v>
      </c>
      <c r="E103">
        <v>-147.93333333333334</v>
      </c>
      <c r="F103">
        <v>92.98780487804879</v>
      </c>
      <c r="G103" t="s">
        <v>385</v>
      </c>
      <c r="H103" t="s">
        <v>644</v>
      </c>
      <c r="J103" t="s">
        <v>1356</v>
      </c>
      <c r="L103" t="s">
        <v>598</v>
      </c>
      <c r="M103" s="77" t="str">
        <f t="shared" si="3"/>
        <v>View on Google Map</v>
      </c>
    </row>
    <row r="104" spans="1:13" ht="12.75">
      <c r="A104">
        <v>301</v>
      </c>
      <c r="B104" t="s">
        <v>643</v>
      </c>
      <c r="C104" t="str">
        <f t="shared" si="2"/>
        <v>Arctic LTER Site number 301</v>
      </c>
      <c r="D104">
        <v>69.5237</v>
      </c>
      <c r="E104">
        <v>-150.5527</v>
      </c>
      <c r="F104">
        <v>107</v>
      </c>
      <c r="G104" t="s">
        <v>385</v>
      </c>
      <c r="H104" t="s">
        <v>791</v>
      </c>
      <c r="J104" t="s">
        <v>1356</v>
      </c>
      <c r="L104" t="s">
        <v>766</v>
      </c>
      <c r="M104" s="77" t="str">
        <f t="shared" si="3"/>
        <v>View on Google Map</v>
      </c>
    </row>
    <row r="105" spans="1:13" ht="12.75">
      <c r="A105">
        <v>216</v>
      </c>
      <c r="B105" t="s">
        <v>645</v>
      </c>
      <c r="C105" t="str">
        <f t="shared" si="2"/>
        <v>Arctic LTER Site number 216</v>
      </c>
      <c r="D105">
        <v>69.88333333333334</v>
      </c>
      <c r="E105">
        <v>-148.63333333333333</v>
      </c>
      <c r="F105">
        <v>118.90243902439025</v>
      </c>
      <c r="G105" t="s">
        <v>385</v>
      </c>
      <c r="H105" t="s">
        <v>646</v>
      </c>
      <c r="J105" t="s">
        <v>1356</v>
      </c>
      <c r="L105" t="s">
        <v>598</v>
      </c>
      <c r="M105" s="77" t="str">
        <f t="shared" si="3"/>
        <v>View on Google Map</v>
      </c>
    </row>
    <row r="106" spans="1:13" ht="12.75">
      <c r="A106">
        <v>302</v>
      </c>
      <c r="B106" t="s">
        <v>645</v>
      </c>
      <c r="C106" t="str">
        <f t="shared" si="2"/>
        <v>Arctic LTER Site number 302</v>
      </c>
      <c r="D106">
        <v>69.5237</v>
      </c>
      <c r="E106">
        <v>-150.5527</v>
      </c>
      <c r="F106">
        <v>107</v>
      </c>
      <c r="G106" t="s">
        <v>385</v>
      </c>
      <c r="H106" t="s">
        <v>792</v>
      </c>
      <c r="J106" t="s">
        <v>1356</v>
      </c>
      <c r="L106" t="s">
        <v>766</v>
      </c>
      <c r="M106" s="77" t="str">
        <f t="shared" si="3"/>
        <v>View on Google Map</v>
      </c>
    </row>
    <row r="107" spans="1:13" ht="12.75">
      <c r="A107">
        <v>217</v>
      </c>
      <c r="B107" t="s">
        <v>647</v>
      </c>
      <c r="C107" t="str">
        <f>"Arctic LTER Site number "&amp;A107</f>
        <v>Arctic LTER Site number 217</v>
      </c>
      <c r="D107">
        <v>69.7</v>
      </c>
      <c r="E107">
        <v>-148.48333333333332</v>
      </c>
      <c r="F107">
        <v>125</v>
      </c>
      <c r="G107" t="s">
        <v>385</v>
      </c>
      <c r="H107" t="s">
        <v>648</v>
      </c>
      <c r="J107" t="s">
        <v>1356</v>
      </c>
      <c r="L107" t="s">
        <v>598</v>
      </c>
      <c r="M107" s="77" t="str">
        <f t="shared" si="3"/>
        <v>View on Google Map</v>
      </c>
    </row>
    <row r="108" spans="1:13" ht="12.75">
      <c r="A108">
        <v>303</v>
      </c>
      <c r="B108" t="s">
        <v>647</v>
      </c>
      <c r="C108" t="str">
        <f>"Arctic LTER Site number "&amp;A108</f>
        <v>Arctic LTER Site number 303</v>
      </c>
      <c r="D108">
        <v>69.6104</v>
      </c>
      <c r="E108">
        <v>-148.82113333333334</v>
      </c>
      <c r="F108">
        <v>107</v>
      </c>
      <c r="G108" t="s">
        <v>385</v>
      </c>
      <c r="H108" t="s">
        <v>793</v>
      </c>
      <c r="J108" t="s">
        <v>1356</v>
      </c>
      <c r="L108" t="s">
        <v>766</v>
      </c>
      <c r="M108" s="77" t="str">
        <f t="shared" si="3"/>
        <v>View on Google Map</v>
      </c>
    </row>
    <row r="109" spans="1:13" ht="12.75">
      <c r="A109">
        <v>218</v>
      </c>
      <c r="B109" t="s">
        <v>649</v>
      </c>
      <c r="C109" t="str">
        <f>"Arctic LTER Site number "&amp;A109</f>
        <v>Arctic LTER Site number 218</v>
      </c>
      <c r="D109">
        <v>69.7</v>
      </c>
      <c r="E109">
        <v>-148.48333333333332</v>
      </c>
      <c r="F109">
        <v>125</v>
      </c>
      <c r="G109" t="s">
        <v>385</v>
      </c>
      <c r="H109" t="s">
        <v>650</v>
      </c>
      <c r="J109" t="s">
        <v>1356</v>
      </c>
      <c r="L109" t="s">
        <v>598</v>
      </c>
      <c r="M109" s="77" t="str">
        <f t="shared" si="3"/>
        <v>View on Google Map</v>
      </c>
    </row>
    <row r="110" spans="1:13" ht="12.75">
      <c r="A110">
        <v>304</v>
      </c>
      <c r="B110" t="s">
        <v>649</v>
      </c>
      <c r="C110" t="str">
        <f>"Arctic LTER Site number "&amp;A110</f>
        <v>Arctic LTER Site number 304</v>
      </c>
      <c r="D110">
        <v>69.6104</v>
      </c>
      <c r="E110">
        <v>-148.82113333333334</v>
      </c>
      <c r="F110">
        <v>107</v>
      </c>
      <c r="G110" t="s">
        <v>385</v>
      </c>
      <c r="H110" t="s">
        <v>794</v>
      </c>
      <c r="J110" t="s">
        <v>1356</v>
      </c>
      <c r="L110" t="s">
        <v>766</v>
      </c>
      <c r="M110" s="77" t="str">
        <f t="shared" si="3"/>
        <v>View on Google Map</v>
      </c>
    </row>
    <row r="111" spans="1:13" ht="12.75">
      <c r="A111">
        <v>232</v>
      </c>
      <c r="B111" t="s">
        <v>678</v>
      </c>
      <c r="C111" t="str">
        <f>"Arctic LTER Site number "&amp;A111</f>
        <v>Arctic LTER Site number 232</v>
      </c>
      <c r="D111">
        <v>69.26666666666667</v>
      </c>
      <c r="E111">
        <v>-148.46666666666667</v>
      </c>
      <c r="F111">
        <v>338.719512195122</v>
      </c>
      <c r="G111" t="s">
        <v>385</v>
      </c>
      <c r="H111" t="s">
        <v>679</v>
      </c>
      <c r="J111" t="s">
        <v>1356</v>
      </c>
      <c r="L111" t="s">
        <v>598</v>
      </c>
      <c r="M111" s="77" t="str">
        <f t="shared" si="3"/>
        <v>View on Google Map</v>
      </c>
    </row>
    <row r="112" spans="1:13" ht="12.75">
      <c r="A112">
        <v>239</v>
      </c>
      <c r="B112" t="s">
        <v>693</v>
      </c>
      <c r="C112" t="s">
        <v>694</v>
      </c>
      <c r="G112" t="s">
        <v>385</v>
      </c>
      <c r="J112" t="s">
        <v>1356</v>
      </c>
      <c r="L112" t="s">
        <v>695</v>
      </c>
      <c r="M112" s="77" t="str">
        <f t="shared" si="3"/>
        <v>View on Google Map</v>
      </c>
    </row>
    <row r="113" spans="1:13" ht="12.75">
      <c r="A113">
        <v>144</v>
      </c>
      <c r="B113" t="s">
        <v>489</v>
      </c>
      <c r="C113" t="s">
        <v>490</v>
      </c>
      <c r="D113">
        <v>68.63333333333334</v>
      </c>
      <c r="E113">
        <v>-149.6</v>
      </c>
      <c r="F113">
        <v>719</v>
      </c>
      <c r="G113" t="s">
        <v>385</v>
      </c>
      <c r="J113" t="s">
        <v>1356</v>
      </c>
      <c r="L113" t="s">
        <v>301</v>
      </c>
      <c r="M113" s="77" t="str">
        <f t="shared" si="3"/>
        <v>View on Google Map</v>
      </c>
    </row>
    <row r="114" spans="1:13" ht="12.75">
      <c r="A114">
        <v>401</v>
      </c>
      <c r="B114" t="s">
        <v>949</v>
      </c>
      <c r="C114" t="str">
        <f>"Arctic LTER Site number "&amp;A114</f>
        <v>Arctic LTER Site number 401</v>
      </c>
      <c r="G114" t="s">
        <v>385</v>
      </c>
      <c r="J114" t="s">
        <v>1356</v>
      </c>
      <c r="L114" t="s">
        <v>948</v>
      </c>
      <c r="M114" s="77" t="str">
        <f t="shared" si="3"/>
        <v>View on Google Map</v>
      </c>
    </row>
    <row r="115" spans="1:13" ht="12.75">
      <c r="A115">
        <v>403</v>
      </c>
      <c r="B115" t="s">
        <v>951</v>
      </c>
      <c r="C115" t="str">
        <f>"Arctic LTER Site number "&amp;A115</f>
        <v>Arctic LTER Site number 403</v>
      </c>
      <c r="G115" t="s">
        <v>385</v>
      </c>
      <c r="J115" t="s">
        <v>1356</v>
      </c>
      <c r="L115" t="s">
        <v>952</v>
      </c>
      <c r="M115" s="77" t="str">
        <f t="shared" si="3"/>
        <v>View on Google Map</v>
      </c>
    </row>
    <row r="116" spans="1:13" ht="12.75">
      <c r="A116">
        <v>403</v>
      </c>
      <c r="B116" t="s">
        <v>951</v>
      </c>
      <c r="C116" t="str">
        <f>"Arctic LTER Site number "&amp;A116</f>
        <v>Arctic LTER Site number 403</v>
      </c>
      <c r="G116" t="s">
        <v>385</v>
      </c>
      <c r="J116" t="s">
        <v>1356</v>
      </c>
      <c r="L116" t="s">
        <v>952</v>
      </c>
      <c r="M116" s="77" t="str">
        <f t="shared" si="3"/>
        <v>View on Google Map</v>
      </c>
    </row>
    <row r="117" spans="1:13" ht="12.75">
      <c r="A117">
        <v>1209</v>
      </c>
      <c r="B117" t="s">
        <v>1316</v>
      </c>
      <c r="C117" t="s">
        <v>1314</v>
      </c>
      <c r="D117">
        <v>68.93442</v>
      </c>
      <c r="E117">
        <v>-150.21242</v>
      </c>
      <c r="G117" t="s">
        <v>1161</v>
      </c>
      <c r="J117" t="s">
        <v>1289</v>
      </c>
      <c r="L117" t="s">
        <v>359</v>
      </c>
      <c r="M117" s="77" t="str">
        <f t="shared" si="3"/>
        <v>View on Google Map</v>
      </c>
    </row>
    <row r="118" spans="1:13" ht="12.75">
      <c r="A118">
        <v>482</v>
      </c>
      <c r="B118" t="s">
        <v>1061</v>
      </c>
      <c r="C118" t="str">
        <f>"Arctic LTER Site number "&amp;A118</f>
        <v>Arctic LTER Site number 482</v>
      </c>
      <c r="D118">
        <v>68.951483333</v>
      </c>
      <c r="E118">
        <v>-150.194333333</v>
      </c>
      <c r="F118">
        <v>399</v>
      </c>
      <c r="G118" t="s">
        <v>385</v>
      </c>
      <c r="J118" t="s">
        <v>358</v>
      </c>
      <c r="L118" t="s">
        <v>359</v>
      </c>
      <c r="M118" s="77" t="str">
        <f t="shared" si="3"/>
        <v>View on Google Map</v>
      </c>
    </row>
    <row r="119" spans="1:13" ht="12.75">
      <c r="A119">
        <v>483</v>
      </c>
      <c r="B119" t="s">
        <v>1062</v>
      </c>
      <c r="C119" t="str">
        <f>"Arctic LTER Site number "&amp;A119</f>
        <v>Arctic LTER Site number 483</v>
      </c>
      <c r="D119">
        <v>68.950783333</v>
      </c>
      <c r="E119">
        <v>-150.19835</v>
      </c>
      <c r="F119">
        <v>399</v>
      </c>
      <c r="G119" t="s">
        <v>297</v>
      </c>
      <c r="H119" t="s">
        <v>1063</v>
      </c>
      <c r="J119" t="s">
        <v>358</v>
      </c>
      <c r="L119" t="s">
        <v>359</v>
      </c>
      <c r="M119" s="77" t="str">
        <f t="shared" si="3"/>
        <v>View on Google Map</v>
      </c>
    </row>
    <row r="120" spans="1:13" ht="12.75">
      <c r="A120">
        <v>484</v>
      </c>
      <c r="B120" t="s">
        <v>1064</v>
      </c>
      <c r="C120" t="str">
        <f>"Arctic LTER Site number "&amp;A120</f>
        <v>Arctic LTER Site number 484</v>
      </c>
      <c r="D120">
        <v>68.95755</v>
      </c>
      <c r="E120">
        <v>-150.200916667</v>
      </c>
      <c r="F120">
        <v>399</v>
      </c>
      <c r="G120" t="s">
        <v>385</v>
      </c>
      <c r="H120" t="s">
        <v>1065</v>
      </c>
      <c r="I120" t="s">
        <v>1066</v>
      </c>
      <c r="J120" t="s">
        <v>358</v>
      </c>
      <c r="L120" t="s">
        <v>359</v>
      </c>
      <c r="M120" s="77" t="str">
        <f t="shared" si="3"/>
        <v>View on Google Map</v>
      </c>
    </row>
    <row r="121" spans="1:13" ht="12.75">
      <c r="A121">
        <v>485</v>
      </c>
      <c r="B121" t="s">
        <v>1067</v>
      </c>
      <c r="C121" t="str">
        <f>"Arctic LTER Site number "&amp;A121</f>
        <v>Arctic LTER Site number 485</v>
      </c>
      <c r="D121">
        <v>68.95675</v>
      </c>
      <c r="E121">
        <v>-150.197008333</v>
      </c>
      <c r="F121">
        <v>399</v>
      </c>
      <c r="G121" t="s">
        <v>385</v>
      </c>
      <c r="H121" t="s">
        <v>1068</v>
      </c>
      <c r="J121" t="s">
        <v>358</v>
      </c>
      <c r="L121" t="s">
        <v>359</v>
      </c>
      <c r="M121" s="77" t="str">
        <f t="shared" si="3"/>
        <v>View on Google Map</v>
      </c>
    </row>
    <row r="122" spans="1:13" ht="12.75">
      <c r="A122">
        <v>514</v>
      </c>
      <c r="B122" t="s">
        <v>1115</v>
      </c>
      <c r="C122" t="s">
        <v>1108</v>
      </c>
      <c r="D122">
        <v>68.41813</v>
      </c>
      <c r="E122">
        <v>-151.58454</v>
      </c>
      <c r="F122">
        <v>876</v>
      </c>
      <c r="G122" t="s">
        <v>385</v>
      </c>
      <c r="J122" t="s">
        <v>1027</v>
      </c>
      <c r="L122" t="s">
        <v>1109</v>
      </c>
      <c r="M122" s="77" t="str">
        <f t="shared" si="3"/>
        <v>View on Google Map</v>
      </c>
    </row>
    <row r="123" spans="1:13" ht="12.75">
      <c r="A123">
        <v>400</v>
      </c>
      <c r="B123" t="s">
        <v>947</v>
      </c>
      <c r="C123" t="str">
        <f aca="true" t="shared" si="4" ref="C123:C135">"Arctic LTER Site number "&amp;A123</f>
        <v>Arctic LTER Site number 400</v>
      </c>
      <c r="G123" t="s">
        <v>385</v>
      </c>
      <c r="J123" t="s">
        <v>1356</v>
      </c>
      <c r="L123" t="s">
        <v>948</v>
      </c>
      <c r="M123" s="77" t="str">
        <f t="shared" si="3"/>
        <v>View on Google Map</v>
      </c>
    </row>
    <row r="124" spans="1:13" ht="12.75">
      <c r="A124">
        <v>137</v>
      </c>
      <c r="B124" t="s">
        <v>469</v>
      </c>
      <c r="C124" t="str">
        <f t="shared" si="4"/>
        <v>Arctic LTER Site number 137</v>
      </c>
      <c r="D124">
        <v>70.3</v>
      </c>
      <c r="E124">
        <v>-148.28333333333333</v>
      </c>
      <c r="F124">
        <v>6</v>
      </c>
      <c r="G124" t="s">
        <v>385</v>
      </c>
      <c r="H124" t="s">
        <v>470</v>
      </c>
      <c r="J124" t="s">
        <v>1356</v>
      </c>
      <c r="L124" t="s">
        <v>301</v>
      </c>
      <c r="M124" s="77" t="str">
        <f t="shared" si="3"/>
        <v>View on Google Map</v>
      </c>
    </row>
    <row r="125" spans="1:13" ht="12.75">
      <c r="A125">
        <v>146</v>
      </c>
      <c r="B125" t="s">
        <v>494</v>
      </c>
      <c r="C125" t="str">
        <f t="shared" si="4"/>
        <v>Arctic LTER Site number 146</v>
      </c>
      <c r="D125">
        <v>68.6261956028</v>
      </c>
      <c r="E125">
        <v>-149.555347706</v>
      </c>
      <c r="F125">
        <v>762</v>
      </c>
      <c r="G125" t="s">
        <v>385</v>
      </c>
      <c r="H125" t="s">
        <v>495</v>
      </c>
      <c r="I125" t="s">
        <v>496</v>
      </c>
      <c r="J125" t="s">
        <v>1356</v>
      </c>
      <c r="M125" s="77" t="str">
        <f t="shared" si="3"/>
        <v>View on Google Map</v>
      </c>
    </row>
    <row r="126" spans="1:13" ht="12.75">
      <c r="A126">
        <v>18</v>
      </c>
      <c r="B126" t="s">
        <v>334</v>
      </c>
      <c r="C126" t="str">
        <f t="shared" si="4"/>
        <v>Arctic LTER Site number 18</v>
      </c>
      <c r="F126">
        <v>762</v>
      </c>
      <c r="G126" t="s">
        <v>297</v>
      </c>
      <c r="H126" t="s">
        <v>335</v>
      </c>
      <c r="I126" t="s">
        <v>336</v>
      </c>
      <c r="J126" t="s">
        <v>1356</v>
      </c>
      <c r="M126" s="77" t="str">
        <f t="shared" si="3"/>
        <v>View on Google Map</v>
      </c>
    </row>
    <row r="127" spans="1:13" ht="12.75">
      <c r="A127">
        <v>310</v>
      </c>
      <c r="B127" t="s">
        <v>807</v>
      </c>
      <c r="C127" t="str">
        <f t="shared" si="4"/>
        <v>Arctic LTER Site number 310</v>
      </c>
      <c r="D127">
        <v>68.6228949471</v>
      </c>
      <c r="E127">
        <v>-149.54328384</v>
      </c>
      <c r="G127" t="s">
        <v>385</v>
      </c>
      <c r="H127" t="s">
        <v>808</v>
      </c>
      <c r="I127" t="s">
        <v>809</v>
      </c>
      <c r="J127" t="s">
        <v>1356</v>
      </c>
      <c r="M127" s="77" t="str">
        <f t="shared" si="3"/>
        <v>View on Google Map</v>
      </c>
    </row>
    <row r="128" spans="1:13" ht="12.75">
      <c r="A128">
        <v>311</v>
      </c>
      <c r="B128" t="s">
        <v>810</v>
      </c>
      <c r="C128" t="str">
        <f t="shared" si="4"/>
        <v>Arctic LTER Site number 311</v>
      </c>
      <c r="D128">
        <v>68.623910829</v>
      </c>
      <c r="E128">
        <v>-149.53118564</v>
      </c>
      <c r="G128" t="s">
        <v>385</v>
      </c>
      <c r="H128" t="s">
        <v>811</v>
      </c>
      <c r="I128" t="s">
        <v>812</v>
      </c>
      <c r="J128" t="s">
        <v>1356</v>
      </c>
      <c r="M128" s="77" t="str">
        <f t="shared" si="3"/>
        <v>View on Google Map</v>
      </c>
    </row>
    <row r="129" spans="1:13" ht="12.75">
      <c r="A129">
        <v>312</v>
      </c>
      <c r="B129" t="s">
        <v>813</v>
      </c>
      <c r="C129" t="str">
        <f t="shared" si="4"/>
        <v>Arctic LTER Site number 312</v>
      </c>
      <c r="D129">
        <v>68.6277698106</v>
      </c>
      <c r="E129">
        <v>-149.497737003</v>
      </c>
      <c r="G129" t="s">
        <v>385</v>
      </c>
      <c r="H129" t="s">
        <v>814</v>
      </c>
      <c r="I129" t="s">
        <v>815</v>
      </c>
      <c r="J129" t="s">
        <v>1356</v>
      </c>
      <c r="M129" s="77" t="str">
        <f t="shared" si="3"/>
        <v>View on Google Map</v>
      </c>
    </row>
    <row r="130" spans="1:13" ht="12.75">
      <c r="A130">
        <v>145</v>
      </c>
      <c r="B130" t="s">
        <v>491</v>
      </c>
      <c r="C130" t="str">
        <f t="shared" si="4"/>
        <v>Arctic LTER Site number 145</v>
      </c>
      <c r="D130">
        <v>68.642611</v>
      </c>
      <c r="E130">
        <v>-149.458079</v>
      </c>
      <c r="F130">
        <v>800</v>
      </c>
      <c r="G130" t="s">
        <v>385</v>
      </c>
      <c r="H130" t="s">
        <v>492</v>
      </c>
      <c r="I130" t="s">
        <v>493</v>
      </c>
      <c r="J130" t="s">
        <v>1356</v>
      </c>
      <c r="M130" s="77" t="str">
        <f t="shared" si="3"/>
        <v>View on Google Map</v>
      </c>
    </row>
    <row r="131" spans="1:13" ht="12.75">
      <c r="A131">
        <v>399</v>
      </c>
      <c r="B131" t="s">
        <v>944</v>
      </c>
      <c r="C131" t="str">
        <f t="shared" si="4"/>
        <v>Arctic LTER Site number 399</v>
      </c>
      <c r="D131">
        <v>68.6434270583</v>
      </c>
      <c r="E131">
        <v>-149.440564592</v>
      </c>
      <c r="F131">
        <v>792</v>
      </c>
      <c r="G131" t="s">
        <v>385</v>
      </c>
      <c r="H131" t="s">
        <v>945</v>
      </c>
      <c r="I131" t="s">
        <v>946</v>
      </c>
      <c r="J131" t="s">
        <v>1356</v>
      </c>
      <c r="M131" s="77" t="str">
        <f aca="true" t="shared" si="5" ref="M131:M194">HYPERLINK("http://maps.google.com/maps?q="&amp;D131&amp;","&amp;E131,"View on Google Map")</f>
        <v>View on Google Map</v>
      </c>
    </row>
    <row r="132" spans="1:13" ht="12.75">
      <c r="A132">
        <v>1605</v>
      </c>
      <c r="B132" t="s">
        <v>1331</v>
      </c>
      <c r="C132" t="str">
        <f t="shared" si="4"/>
        <v>Arctic LTER Site number 1605</v>
      </c>
      <c r="G132" t="s">
        <v>297</v>
      </c>
      <c r="H132" t="s">
        <v>1332</v>
      </c>
      <c r="I132" t="s">
        <v>1333</v>
      </c>
      <c r="J132" t="s">
        <v>1356</v>
      </c>
      <c r="M132" s="77" t="str">
        <f t="shared" si="5"/>
        <v>View on Google Map</v>
      </c>
    </row>
    <row r="133" spans="1:13" ht="12.75">
      <c r="A133">
        <v>1606</v>
      </c>
      <c r="B133" t="s">
        <v>1334</v>
      </c>
      <c r="C133" t="str">
        <f t="shared" si="4"/>
        <v>Arctic LTER Site number 1606</v>
      </c>
      <c r="G133" t="s">
        <v>297</v>
      </c>
      <c r="H133" t="s">
        <v>1335</v>
      </c>
      <c r="I133" t="s">
        <v>1336</v>
      </c>
      <c r="J133" t="s">
        <v>1356</v>
      </c>
      <c r="M133" s="77" t="str">
        <f t="shared" si="5"/>
        <v>View on Google Map</v>
      </c>
    </row>
    <row r="134" spans="1:13" ht="12.75">
      <c r="A134">
        <v>1604</v>
      </c>
      <c r="B134" t="s">
        <v>1328</v>
      </c>
      <c r="C134" t="str">
        <f t="shared" si="4"/>
        <v>Arctic LTER Site number 1604</v>
      </c>
      <c r="G134" t="s">
        <v>297</v>
      </c>
      <c r="H134" t="s">
        <v>1329</v>
      </c>
      <c r="I134" t="s">
        <v>1330</v>
      </c>
      <c r="J134" t="s">
        <v>1356</v>
      </c>
      <c r="M134" s="77" t="str">
        <f t="shared" si="5"/>
        <v>View on Google Map</v>
      </c>
    </row>
    <row r="135" spans="1:13" ht="12.75">
      <c r="A135">
        <v>24</v>
      </c>
      <c r="B135" t="s">
        <v>344</v>
      </c>
      <c r="C135" t="str">
        <f t="shared" si="4"/>
        <v>Arctic LTER Site number 24</v>
      </c>
      <c r="G135" t="s">
        <v>297</v>
      </c>
      <c r="J135" t="s">
        <v>1356</v>
      </c>
      <c r="M135" s="77" t="str">
        <f t="shared" si="5"/>
        <v>View on Google Map</v>
      </c>
    </row>
    <row r="136" spans="1:13" ht="12.75">
      <c r="A136">
        <v>143</v>
      </c>
      <c r="B136" t="s">
        <v>487</v>
      </c>
      <c r="C136" t="s">
        <v>488</v>
      </c>
      <c r="D136">
        <v>68.65</v>
      </c>
      <c r="E136">
        <v>-148.5</v>
      </c>
      <c r="F136">
        <v>525</v>
      </c>
      <c r="G136" t="s">
        <v>385</v>
      </c>
      <c r="J136" t="s">
        <v>1356</v>
      </c>
      <c r="L136" t="s">
        <v>301</v>
      </c>
      <c r="M136" s="77" t="str">
        <f t="shared" si="5"/>
        <v>View on Google Map</v>
      </c>
    </row>
    <row r="137" spans="1:13" ht="12.75">
      <c r="A137">
        <v>464</v>
      </c>
      <c r="B137" t="s">
        <v>1042</v>
      </c>
      <c r="C137" t="str">
        <f aca="true" t="shared" si="6" ref="C137:C165">"Arctic LTER Site number "&amp;A137</f>
        <v>Arctic LTER Site number 464</v>
      </c>
      <c r="D137">
        <v>68.79372</v>
      </c>
      <c r="E137">
        <v>-149.47561</v>
      </c>
      <c r="F137">
        <v>702</v>
      </c>
      <c r="G137" t="s">
        <v>385</v>
      </c>
      <c r="J137" t="s">
        <v>1027</v>
      </c>
      <c r="M137" s="77" t="str">
        <f t="shared" si="5"/>
        <v>View on Google Map</v>
      </c>
    </row>
    <row r="138" spans="1:13" ht="12.75">
      <c r="A138">
        <v>465</v>
      </c>
      <c r="B138" t="s">
        <v>1043</v>
      </c>
      <c r="C138" t="str">
        <f t="shared" si="6"/>
        <v>Arctic LTER Site number 465</v>
      </c>
      <c r="D138">
        <v>68.79622</v>
      </c>
      <c r="E138">
        <v>-149.48222</v>
      </c>
      <c r="F138">
        <v>698</v>
      </c>
      <c r="G138" t="s">
        <v>385</v>
      </c>
      <c r="J138" t="s">
        <v>1027</v>
      </c>
      <c r="M138" s="77" t="str">
        <f t="shared" si="5"/>
        <v>View on Google Map</v>
      </c>
    </row>
    <row r="139" spans="1:13" ht="12.75">
      <c r="A139">
        <v>466</v>
      </c>
      <c r="B139" t="s">
        <v>1044</v>
      </c>
      <c r="C139" t="str">
        <f t="shared" si="6"/>
        <v>Arctic LTER Site number 466</v>
      </c>
      <c r="D139">
        <v>68.79825</v>
      </c>
      <c r="E139">
        <v>-149.47832</v>
      </c>
      <c r="F139">
        <v>697</v>
      </c>
      <c r="G139" t="s">
        <v>385</v>
      </c>
      <c r="J139" t="s">
        <v>1027</v>
      </c>
      <c r="M139" s="77" t="str">
        <f t="shared" si="5"/>
        <v>View on Google Map</v>
      </c>
    </row>
    <row r="140" spans="1:13" ht="12.75">
      <c r="A140">
        <v>467</v>
      </c>
      <c r="B140" t="s">
        <v>1045</v>
      </c>
      <c r="C140" t="str">
        <f t="shared" si="6"/>
        <v>Arctic LTER Site number 467</v>
      </c>
      <c r="D140">
        <v>68.79466</v>
      </c>
      <c r="E140">
        <v>-149.46985</v>
      </c>
      <c r="F140">
        <v>702</v>
      </c>
      <c r="G140" t="s">
        <v>385</v>
      </c>
      <c r="J140" t="s">
        <v>1027</v>
      </c>
      <c r="M140" s="77" t="str">
        <f t="shared" si="5"/>
        <v>View on Google Map</v>
      </c>
    </row>
    <row r="141" spans="1:13" ht="12.75">
      <c r="A141">
        <v>468</v>
      </c>
      <c r="B141" t="s">
        <v>1046</v>
      </c>
      <c r="C141" t="str">
        <f t="shared" si="6"/>
        <v>Arctic LTER Site number 468</v>
      </c>
      <c r="D141">
        <v>68.79767</v>
      </c>
      <c r="E141">
        <v>-149.46574</v>
      </c>
      <c r="F141">
        <v>692</v>
      </c>
      <c r="G141" t="s">
        <v>385</v>
      </c>
      <c r="J141" t="s">
        <v>1027</v>
      </c>
      <c r="M141" s="77" t="str">
        <f t="shared" si="5"/>
        <v>View on Google Map</v>
      </c>
    </row>
    <row r="142" spans="1:13" ht="12.75">
      <c r="A142">
        <v>469</v>
      </c>
      <c r="B142" t="s">
        <v>1047</v>
      </c>
      <c r="C142" t="str">
        <f t="shared" si="6"/>
        <v>Arctic LTER Site number 469</v>
      </c>
      <c r="D142">
        <v>68.80239</v>
      </c>
      <c r="E142">
        <v>-149.46473</v>
      </c>
      <c r="F142">
        <v>683</v>
      </c>
      <c r="G142" t="s">
        <v>385</v>
      </c>
      <c r="J142" t="s">
        <v>1027</v>
      </c>
      <c r="M142" s="77" t="str">
        <f t="shared" si="5"/>
        <v>View on Google Map</v>
      </c>
    </row>
    <row r="143" spans="1:13" ht="12.75">
      <c r="A143">
        <v>406</v>
      </c>
      <c r="B143" t="s">
        <v>954</v>
      </c>
      <c r="C143" t="str">
        <f t="shared" si="6"/>
        <v>Arctic LTER Site number 406</v>
      </c>
      <c r="G143" t="s">
        <v>385</v>
      </c>
      <c r="J143" t="s">
        <v>1356</v>
      </c>
      <c r="L143" t="s">
        <v>952</v>
      </c>
      <c r="M143" s="77" t="str">
        <f t="shared" si="5"/>
        <v>View on Google Map</v>
      </c>
    </row>
    <row r="144" spans="1:13" ht="12.75">
      <c r="A144">
        <v>407</v>
      </c>
      <c r="B144" t="s">
        <v>955</v>
      </c>
      <c r="C144" t="str">
        <f t="shared" si="6"/>
        <v>Arctic LTER Site number 407</v>
      </c>
      <c r="G144" t="s">
        <v>385</v>
      </c>
      <c r="J144" t="s">
        <v>1356</v>
      </c>
      <c r="L144" t="s">
        <v>952</v>
      </c>
      <c r="M144" s="77" t="str">
        <f t="shared" si="5"/>
        <v>View on Google Map</v>
      </c>
    </row>
    <row r="145" spans="1:13" ht="12.75">
      <c r="A145">
        <v>164</v>
      </c>
      <c r="B145" t="s">
        <v>522</v>
      </c>
      <c r="C145" t="str">
        <f t="shared" si="6"/>
        <v>Arctic LTER Site number 164</v>
      </c>
      <c r="D145">
        <v>68.68333333333334</v>
      </c>
      <c r="E145">
        <v>-149.076666666667</v>
      </c>
      <c r="F145">
        <v>770</v>
      </c>
      <c r="G145" t="s">
        <v>385</v>
      </c>
      <c r="H145" t="s">
        <v>523</v>
      </c>
      <c r="I145" t="s">
        <v>524</v>
      </c>
      <c r="J145" t="s">
        <v>1356</v>
      </c>
      <c r="K145">
        <v>274</v>
      </c>
      <c r="M145" s="77" t="str">
        <f t="shared" si="5"/>
        <v>View on Google Map</v>
      </c>
    </row>
    <row r="146" spans="1:13" ht="12.75">
      <c r="A146">
        <v>165</v>
      </c>
      <c r="B146" t="s">
        <v>525</v>
      </c>
      <c r="C146" t="str">
        <f t="shared" si="6"/>
        <v>Arctic LTER Site number 165</v>
      </c>
      <c r="D146">
        <v>68.68333333333334</v>
      </c>
      <c r="E146">
        <v>-149.1</v>
      </c>
      <c r="F146">
        <v>785</v>
      </c>
      <c r="G146" t="s">
        <v>385</v>
      </c>
      <c r="H146" t="s">
        <v>526</v>
      </c>
      <c r="I146" t="s">
        <v>527</v>
      </c>
      <c r="J146" t="s">
        <v>1356</v>
      </c>
      <c r="K146">
        <v>275</v>
      </c>
      <c r="M146" s="77" t="str">
        <f t="shared" si="5"/>
        <v>View on Google Map</v>
      </c>
    </row>
    <row r="147" spans="1:13" ht="12.75">
      <c r="A147">
        <v>166</v>
      </c>
      <c r="B147" t="s">
        <v>528</v>
      </c>
      <c r="C147" t="str">
        <f t="shared" si="6"/>
        <v>Arctic LTER Site number 166</v>
      </c>
      <c r="D147">
        <v>68.66666666666667</v>
      </c>
      <c r="E147">
        <v>-149.1</v>
      </c>
      <c r="F147">
        <v>792</v>
      </c>
      <c r="G147" t="s">
        <v>385</v>
      </c>
      <c r="H147" t="s">
        <v>529</v>
      </c>
      <c r="I147" t="s">
        <v>530</v>
      </c>
      <c r="J147" t="s">
        <v>1356</v>
      </c>
      <c r="K147">
        <v>276</v>
      </c>
      <c r="M147" s="77" t="str">
        <f t="shared" si="5"/>
        <v>View on Google Map</v>
      </c>
    </row>
    <row r="148" spans="1:13" ht="12.75">
      <c r="A148">
        <v>167</v>
      </c>
      <c r="B148" t="s">
        <v>531</v>
      </c>
      <c r="C148" t="str">
        <f t="shared" si="6"/>
        <v>Arctic LTER Site number 167</v>
      </c>
      <c r="D148">
        <v>68.68</v>
      </c>
      <c r="E148">
        <v>-149.071666666667</v>
      </c>
      <c r="F148">
        <v>754</v>
      </c>
      <c r="G148" t="s">
        <v>385</v>
      </c>
      <c r="H148" t="s">
        <v>532</v>
      </c>
      <c r="I148" t="s">
        <v>533</v>
      </c>
      <c r="J148" t="s">
        <v>1356</v>
      </c>
      <c r="M148" s="77" t="str">
        <f t="shared" si="5"/>
        <v>View on Google Map</v>
      </c>
    </row>
    <row r="149" spans="1:13" ht="12.75">
      <c r="A149">
        <v>168</v>
      </c>
      <c r="B149" t="s">
        <v>534</v>
      </c>
      <c r="C149" t="str">
        <f t="shared" si="6"/>
        <v>Arctic LTER Site number 168</v>
      </c>
      <c r="D149">
        <v>68.675</v>
      </c>
      <c r="E149">
        <v>-149.06</v>
      </c>
      <c r="G149" t="s">
        <v>385</v>
      </c>
      <c r="H149" t="s">
        <v>535</v>
      </c>
      <c r="I149" t="s">
        <v>536</v>
      </c>
      <c r="J149" t="s">
        <v>1356</v>
      </c>
      <c r="M149" s="77" t="str">
        <f t="shared" si="5"/>
        <v>View on Google Map</v>
      </c>
    </row>
    <row r="150" spans="1:13" ht="12.75">
      <c r="A150">
        <v>124</v>
      </c>
      <c r="B150" t="s">
        <v>442</v>
      </c>
      <c r="C150" t="str">
        <f t="shared" si="6"/>
        <v>Arctic LTER Site number 124</v>
      </c>
      <c r="D150">
        <v>68.46666666666667</v>
      </c>
      <c r="E150">
        <v>-149.5</v>
      </c>
      <c r="F150">
        <v>802</v>
      </c>
      <c r="G150" t="s">
        <v>385</v>
      </c>
      <c r="H150" t="s">
        <v>443</v>
      </c>
      <c r="J150" t="s">
        <v>1356</v>
      </c>
      <c r="L150" t="s">
        <v>301</v>
      </c>
      <c r="M150" s="77" t="str">
        <f t="shared" si="5"/>
        <v>View on Google Map</v>
      </c>
    </row>
    <row r="151" spans="1:13" ht="12.75">
      <c r="A151">
        <v>432</v>
      </c>
      <c r="B151" t="s">
        <v>986</v>
      </c>
      <c r="C151" t="str">
        <f t="shared" si="6"/>
        <v>Arctic LTER Site number 432</v>
      </c>
      <c r="F151">
        <v>800</v>
      </c>
      <c r="G151" t="s">
        <v>385</v>
      </c>
      <c r="H151" t="s">
        <v>987</v>
      </c>
      <c r="J151" t="s">
        <v>1356</v>
      </c>
      <c r="L151" t="s">
        <v>988</v>
      </c>
      <c r="M151" s="77" t="str">
        <f t="shared" si="5"/>
        <v>View on Google Map</v>
      </c>
    </row>
    <row r="152" spans="1:13" ht="12.75">
      <c r="A152">
        <v>433</v>
      </c>
      <c r="B152" t="s">
        <v>989</v>
      </c>
      <c r="C152" t="str">
        <f t="shared" si="6"/>
        <v>Arctic LTER Site number 433</v>
      </c>
      <c r="F152">
        <v>800</v>
      </c>
      <c r="G152" t="s">
        <v>385</v>
      </c>
      <c r="H152" t="s">
        <v>990</v>
      </c>
      <c r="J152" t="s">
        <v>1356</v>
      </c>
      <c r="L152" t="s">
        <v>988</v>
      </c>
      <c r="M152" s="77" t="str">
        <f t="shared" si="5"/>
        <v>View on Google Map</v>
      </c>
    </row>
    <row r="153" spans="1:13" ht="12.75">
      <c r="A153">
        <v>434</v>
      </c>
      <c r="B153" t="s">
        <v>991</v>
      </c>
      <c r="C153" t="str">
        <f t="shared" si="6"/>
        <v>Arctic LTER Site number 434</v>
      </c>
      <c r="F153">
        <v>801</v>
      </c>
      <c r="G153" t="s">
        <v>385</v>
      </c>
      <c r="H153" t="s">
        <v>992</v>
      </c>
      <c r="J153" t="s">
        <v>1356</v>
      </c>
      <c r="L153" t="s">
        <v>988</v>
      </c>
      <c r="M153" s="77" t="str">
        <f t="shared" si="5"/>
        <v>View on Google Map</v>
      </c>
    </row>
    <row r="154" spans="1:13" ht="12.75">
      <c r="A154">
        <v>435</v>
      </c>
      <c r="B154" t="s">
        <v>993</v>
      </c>
      <c r="C154" t="str">
        <f t="shared" si="6"/>
        <v>Arctic LTER Site number 435</v>
      </c>
      <c r="F154">
        <v>802</v>
      </c>
      <c r="G154" t="s">
        <v>385</v>
      </c>
      <c r="H154" t="s">
        <v>994</v>
      </c>
      <c r="J154" t="s">
        <v>1356</v>
      </c>
      <c r="L154" t="s">
        <v>988</v>
      </c>
      <c r="M154" s="77" t="str">
        <f t="shared" si="5"/>
        <v>View on Google Map</v>
      </c>
    </row>
    <row r="155" spans="1:13" ht="12.75">
      <c r="A155">
        <v>436</v>
      </c>
      <c r="B155" t="s">
        <v>995</v>
      </c>
      <c r="C155" t="str">
        <f t="shared" si="6"/>
        <v>Arctic LTER Site number 436</v>
      </c>
      <c r="F155">
        <v>803</v>
      </c>
      <c r="G155" t="s">
        <v>385</v>
      </c>
      <c r="H155" t="s">
        <v>996</v>
      </c>
      <c r="J155" t="s">
        <v>1356</v>
      </c>
      <c r="L155" t="s">
        <v>988</v>
      </c>
      <c r="M155" s="77" t="str">
        <f t="shared" si="5"/>
        <v>View on Google Map</v>
      </c>
    </row>
    <row r="156" spans="1:13" ht="12.75">
      <c r="A156">
        <v>437</v>
      </c>
      <c r="B156" t="s">
        <v>997</v>
      </c>
      <c r="C156" t="str">
        <f t="shared" si="6"/>
        <v>Arctic LTER Site number 437</v>
      </c>
      <c r="F156">
        <v>804</v>
      </c>
      <c r="G156" t="s">
        <v>385</v>
      </c>
      <c r="H156" t="s">
        <v>998</v>
      </c>
      <c r="J156" t="s">
        <v>1356</v>
      </c>
      <c r="L156" t="s">
        <v>988</v>
      </c>
      <c r="M156" s="77" t="str">
        <f t="shared" si="5"/>
        <v>View on Google Map</v>
      </c>
    </row>
    <row r="157" spans="1:13" ht="12.75">
      <c r="A157">
        <v>438</v>
      </c>
      <c r="B157" t="s">
        <v>999</v>
      </c>
      <c r="C157" t="str">
        <f t="shared" si="6"/>
        <v>Arctic LTER Site number 438</v>
      </c>
      <c r="F157">
        <v>805</v>
      </c>
      <c r="G157" t="s">
        <v>385</v>
      </c>
      <c r="H157" t="s">
        <v>1000</v>
      </c>
      <c r="J157" t="s">
        <v>1356</v>
      </c>
      <c r="L157" t="s">
        <v>988</v>
      </c>
      <c r="M157" s="77" t="str">
        <f t="shared" si="5"/>
        <v>View on Google Map</v>
      </c>
    </row>
    <row r="158" spans="1:13" ht="12.75">
      <c r="A158">
        <v>439</v>
      </c>
      <c r="B158" t="s">
        <v>1001</v>
      </c>
      <c r="C158" t="str">
        <f t="shared" si="6"/>
        <v>Arctic LTER Site number 439</v>
      </c>
      <c r="F158">
        <v>807</v>
      </c>
      <c r="G158" t="s">
        <v>385</v>
      </c>
      <c r="H158" t="s">
        <v>1002</v>
      </c>
      <c r="J158" t="s">
        <v>1356</v>
      </c>
      <c r="L158" t="s">
        <v>988</v>
      </c>
      <c r="M158" s="77" t="str">
        <f t="shared" si="5"/>
        <v>View on Google Map</v>
      </c>
    </row>
    <row r="159" spans="1:13" ht="12.75">
      <c r="A159">
        <v>440</v>
      </c>
      <c r="B159" t="s">
        <v>1003</v>
      </c>
      <c r="C159" t="str">
        <f t="shared" si="6"/>
        <v>Arctic LTER Site number 440</v>
      </c>
      <c r="F159">
        <v>805</v>
      </c>
      <c r="G159" t="s">
        <v>385</v>
      </c>
      <c r="H159" t="s">
        <v>1004</v>
      </c>
      <c r="J159" t="s">
        <v>1356</v>
      </c>
      <c r="L159" t="s">
        <v>988</v>
      </c>
      <c r="M159" s="77" t="str">
        <f t="shared" si="5"/>
        <v>View on Google Map</v>
      </c>
    </row>
    <row r="160" spans="1:13" ht="12.75">
      <c r="A160">
        <v>441</v>
      </c>
      <c r="B160" t="s">
        <v>1005</v>
      </c>
      <c r="C160" t="str">
        <f t="shared" si="6"/>
        <v>Arctic LTER Site number 441</v>
      </c>
      <c r="F160">
        <v>805</v>
      </c>
      <c r="G160" t="s">
        <v>385</v>
      </c>
      <c r="H160" t="s">
        <v>1006</v>
      </c>
      <c r="J160" t="s">
        <v>1356</v>
      </c>
      <c r="L160" t="s">
        <v>988</v>
      </c>
      <c r="M160" s="77" t="str">
        <f t="shared" si="5"/>
        <v>View on Google Map</v>
      </c>
    </row>
    <row r="161" spans="1:13" ht="12.75">
      <c r="A161">
        <v>442</v>
      </c>
      <c r="B161" t="s">
        <v>1007</v>
      </c>
      <c r="C161" t="str">
        <f t="shared" si="6"/>
        <v>Arctic LTER Site number 442</v>
      </c>
      <c r="F161">
        <v>805</v>
      </c>
      <c r="G161" t="s">
        <v>385</v>
      </c>
      <c r="H161" t="s">
        <v>1008</v>
      </c>
      <c r="J161" t="s">
        <v>1356</v>
      </c>
      <c r="L161" t="s">
        <v>988</v>
      </c>
      <c r="M161" s="77" t="str">
        <f t="shared" si="5"/>
        <v>View on Google Map</v>
      </c>
    </row>
    <row r="162" spans="1:13" ht="12.75">
      <c r="A162">
        <v>443</v>
      </c>
      <c r="B162" t="s">
        <v>1009</v>
      </c>
      <c r="C162" t="str">
        <f t="shared" si="6"/>
        <v>Arctic LTER Site number 443</v>
      </c>
      <c r="F162">
        <v>812</v>
      </c>
      <c r="G162" t="s">
        <v>385</v>
      </c>
      <c r="H162" t="s">
        <v>1010</v>
      </c>
      <c r="J162" t="s">
        <v>1356</v>
      </c>
      <c r="L162" t="s">
        <v>988</v>
      </c>
      <c r="M162" s="77" t="str">
        <f t="shared" si="5"/>
        <v>View on Google Map</v>
      </c>
    </row>
    <row r="163" spans="1:13" ht="12.75">
      <c r="A163">
        <v>28</v>
      </c>
      <c r="B163" t="s">
        <v>351</v>
      </c>
      <c r="C163" t="str">
        <f t="shared" si="6"/>
        <v>Arctic LTER Site number 28</v>
      </c>
      <c r="F163">
        <v>1189</v>
      </c>
      <c r="G163" t="s">
        <v>297</v>
      </c>
      <c r="H163" t="s">
        <v>352</v>
      </c>
      <c r="J163" t="s">
        <v>1356</v>
      </c>
      <c r="M163" s="77" t="str">
        <f t="shared" si="5"/>
        <v>View on Google Map</v>
      </c>
    </row>
    <row r="164" spans="1:13" ht="12.75">
      <c r="A164">
        <v>29</v>
      </c>
      <c r="B164" t="s">
        <v>353</v>
      </c>
      <c r="C164" t="str">
        <f t="shared" si="6"/>
        <v>Arctic LTER Site number 29</v>
      </c>
      <c r="F164">
        <v>1372</v>
      </c>
      <c r="G164" t="s">
        <v>297</v>
      </c>
      <c r="H164" t="s">
        <v>354</v>
      </c>
      <c r="J164" t="s">
        <v>1356</v>
      </c>
      <c r="M164" s="77" t="str">
        <f t="shared" si="5"/>
        <v>View on Google Map</v>
      </c>
    </row>
    <row r="165" spans="1:13" ht="12.75">
      <c r="A165">
        <v>30</v>
      </c>
      <c r="B165" t="s">
        <v>355</v>
      </c>
      <c r="C165" t="str">
        <f t="shared" si="6"/>
        <v>Arctic LTER Site number 30</v>
      </c>
      <c r="F165">
        <v>1463</v>
      </c>
      <c r="G165" t="s">
        <v>297</v>
      </c>
      <c r="H165" t="s">
        <v>356</v>
      </c>
      <c r="J165" t="s">
        <v>1356</v>
      </c>
      <c r="M165" s="77" t="str">
        <f t="shared" si="5"/>
        <v>View on Google Map</v>
      </c>
    </row>
    <row r="166" spans="1:13" ht="12.75">
      <c r="A166">
        <v>142</v>
      </c>
      <c r="B166" t="s">
        <v>483</v>
      </c>
      <c r="C166" t="s">
        <v>484</v>
      </c>
      <c r="D166">
        <v>68.53698</v>
      </c>
      <c r="E166">
        <v>-149.2374</v>
      </c>
      <c r="F166">
        <v>883</v>
      </c>
      <c r="G166" t="s">
        <v>385</v>
      </c>
      <c r="H166" t="s">
        <v>485</v>
      </c>
      <c r="I166" t="s">
        <v>486</v>
      </c>
      <c r="J166" t="s">
        <v>1356</v>
      </c>
      <c r="L166" t="s">
        <v>301</v>
      </c>
      <c r="M166" s="77" t="str">
        <f t="shared" si="5"/>
        <v>View on Google Map</v>
      </c>
    </row>
    <row r="167" spans="1:14" ht="12.75">
      <c r="A167">
        <v>416</v>
      </c>
      <c r="B167" t="s">
        <v>965</v>
      </c>
      <c r="C167" t="s">
        <v>1449</v>
      </c>
      <c r="D167">
        <v>68.4960799785</v>
      </c>
      <c r="E167">
        <v>-149.602155672</v>
      </c>
      <c r="F167">
        <v>938</v>
      </c>
      <c r="G167" t="s">
        <v>385</v>
      </c>
      <c r="H167" t="s">
        <v>966</v>
      </c>
      <c r="J167" t="s">
        <v>710</v>
      </c>
      <c r="L167" t="s">
        <v>711</v>
      </c>
      <c r="M167" s="77" t="str">
        <f t="shared" si="5"/>
        <v>View on Google Map</v>
      </c>
      <c r="N167">
        <f>VALUE(MID(B167,5,3))</f>
        <v>100</v>
      </c>
    </row>
    <row r="168" spans="1:14" ht="12.75">
      <c r="A168">
        <v>417</v>
      </c>
      <c r="B168" t="s">
        <v>967</v>
      </c>
      <c r="C168" t="s">
        <v>1450</v>
      </c>
      <c r="D168">
        <v>68.4916419397</v>
      </c>
      <c r="E168">
        <v>-149.607439847</v>
      </c>
      <c r="F168">
        <v>937</v>
      </c>
      <c r="G168" t="s">
        <v>385</v>
      </c>
      <c r="H168" t="s">
        <v>968</v>
      </c>
      <c r="J168" t="s">
        <v>710</v>
      </c>
      <c r="L168" t="s">
        <v>711</v>
      </c>
      <c r="M168" s="77" t="str">
        <f t="shared" si="5"/>
        <v>View on Google Map</v>
      </c>
      <c r="N168">
        <f>VALUE(MID(B168,5,3))</f>
        <v>101</v>
      </c>
    </row>
    <row r="169" spans="1:14" ht="12.75">
      <c r="A169">
        <v>418</v>
      </c>
      <c r="B169" t="s">
        <v>969</v>
      </c>
      <c r="C169" t="s">
        <v>1451</v>
      </c>
      <c r="D169">
        <v>68.4859715248</v>
      </c>
      <c r="E169">
        <v>-149.611957343</v>
      </c>
      <c r="F169">
        <v>936</v>
      </c>
      <c r="G169" t="s">
        <v>385</v>
      </c>
      <c r="J169" t="s">
        <v>710</v>
      </c>
      <c r="L169" t="s">
        <v>711</v>
      </c>
      <c r="M169" s="77" t="str">
        <f t="shared" si="5"/>
        <v>View on Google Map</v>
      </c>
      <c r="N169">
        <f>VALUE(MID(B169,5,3))</f>
        <v>102</v>
      </c>
    </row>
    <row r="170" spans="1:14" ht="12.75">
      <c r="A170">
        <v>419</v>
      </c>
      <c r="B170" t="s">
        <v>970</v>
      </c>
      <c r="C170" t="s">
        <v>1452</v>
      </c>
      <c r="D170">
        <v>68.4864182463</v>
      </c>
      <c r="E170">
        <v>-149.623539768</v>
      </c>
      <c r="F170">
        <v>934</v>
      </c>
      <c r="G170" t="s">
        <v>385</v>
      </c>
      <c r="H170" t="s">
        <v>971</v>
      </c>
      <c r="J170" t="s">
        <v>710</v>
      </c>
      <c r="L170" t="s">
        <v>711</v>
      </c>
      <c r="M170" s="77" t="str">
        <f t="shared" si="5"/>
        <v>View on Google Map</v>
      </c>
      <c r="N170">
        <f>VALUE(MID(B170,5,3))</f>
        <v>103</v>
      </c>
    </row>
    <row r="171" spans="1:14" ht="12.75">
      <c r="A171">
        <v>420</v>
      </c>
      <c r="B171" t="s">
        <v>972</v>
      </c>
      <c r="C171" t="s">
        <v>1453</v>
      </c>
      <c r="D171">
        <v>68.4803581824</v>
      </c>
      <c r="E171">
        <v>-149.621808276</v>
      </c>
      <c r="G171" t="s">
        <v>385</v>
      </c>
      <c r="H171" t="s">
        <v>972</v>
      </c>
      <c r="J171" t="s">
        <v>710</v>
      </c>
      <c r="L171" t="s">
        <v>711</v>
      </c>
      <c r="M171" s="77" t="str">
        <f t="shared" si="5"/>
        <v>View on Google Map</v>
      </c>
      <c r="N171">
        <f aca="true" t="shared" si="7" ref="N171:N198">VALUE(MID(H171,5,3))</f>
        <v>104</v>
      </c>
    </row>
    <row r="172" spans="1:14" ht="12.75">
      <c r="A172">
        <v>421</v>
      </c>
      <c r="B172" t="s">
        <v>973</v>
      </c>
      <c r="C172" t="s">
        <v>1454</v>
      </c>
      <c r="D172">
        <v>68.4871638943</v>
      </c>
      <c r="E172">
        <v>-149.574709264</v>
      </c>
      <c r="G172" t="s">
        <v>385</v>
      </c>
      <c r="H172" t="s">
        <v>973</v>
      </c>
      <c r="J172" t="s">
        <v>710</v>
      </c>
      <c r="L172" t="s">
        <v>711</v>
      </c>
      <c r="M172" s="77" t="str">
        <f t="shared" si="5"/>
        <v>View on Google Map</v>
      </c>
      <c r="N172">
        <f t="shared" si="7"/>
        <v>105</v>
      </c>
    </row>
    <row r="173" spans="1:14" ht="12.75">
      <c r="A173">
        <v>422</v>
      </c>
      <c r="B173" t="s">
        <v>974</v>
      </c>
      <c r="C173" t="s">
        <v>1455</v>
      </c>
      <c r="D173">
        <v>68.4820078539</v>
      </c>
      <c r="E173">
        <v>-149.573575431</v>
      </c>
      <c r="G173" t="s">
        <v>385</v>
      </c>
      <c r="H173" t="s">
        <v>974</v>
      </c>
      <c r="J173" t="s">
        <v>710</v>
      </c>
      <c r="L173" t="s">
        <v>711</v>
      </c>
      <c r="M173" s="77" t="str">
        <f t="shared" si="5"/>
        <v>View on Google Map</v>
      </c>
      <c r="N173">
        <f t="shared" si="7"/>
        <v>106</v>
      </c>
    </row>
    <row r="174" spans="1:14" ht="12.75">
      <c r="A174">
        <v>423</v>
      </c>
      <c r="B174" t="s">
        <v>975</v>
      </c>
      <c r="C174" t="s">
        <v>1456</v>
      </c>
      <c r="D174">
        <v>68.4801177831</v>
      </c>
      <c r="E174">
        <v>-149.553733964</v>
      </c>
      <c r="G174" t="s">
        <v>385</v>
      </c>
      <c r="H174" t="s">
        <v>975</v>
      </c>
      <c r="J174" t="s">
        <v>710</v>
      </c>
      <c r="L174" t="s">
        <v>711</v>
      </c>
      <c r="M174" s="77" t="str">
        <f t="shared" si="5"/>
        <v>View on Google Map</v>
      </c>
      <c r="N174">
        <f t="shared" si="7"/>
        <v>107</v>
      </c>
    </row>
    <row r="175" spans="1:14" ht="12.75">
      <c r="A175">
        <v>424</v>
      </c>
      <c r="B175" t="s">
        <v>976</v>
      </c>
      <c r="C175" t="s">
        <v>1457</v>
      </c>
      <c r="D175">
        <v>68.5534706576</v>
      </c>
      <c r="E175">
        <v>-149.167025156</v>
      </c>
      <c r="G175" t="s">
        <v>385</v>
      </c>
      <c r="H175" t="s">
        <v>976</v>
      </c>
      <c r="J175" t="s">
        <v>710</v>
      </c>
      <c r="L175" t="s">
        <v>711</v>
      </c>
      <c r="M175" s="77" t="str">
        <f t="shared" si="5"/>
        <v>View on Google Map</v>
      </c>
      <c r="N175">
        <f t="shared" si="7"/>
        <v>108</v>
      </c>
    </row>
    <row r="176" spans="1:14" ht="12.75">
      <c r="A176">
        <v>425</v>
      </c>
      <c r="B176" t="s">
        <v>977</v>
      </c>
      <c r="C176" t="s">
        <v>1458</v>
      </c>
      <c r="D176">
        <v>68.5570824577</v>
      </c>
      <c r="E176">
        <v>-149.154445686</v>
      </c>
      <c r="G176" t="s">
        <v>385</v>
      </c>
      <c r="H176" t="s">
        <v>977</v>
      </c>
      <c r="J176" t="s">
        <v>710</v>
      </c>
      <c r="L176" t="s">
        <v>711</v>
      </c>
      <c r="M176" s="77" t="str">
        <f t="shared" si="5"/>
        <v>View on Google Map</v>
      </c>
      <c r="N176">
        <f t="shared" si="7"/>
        <v>109</v>
      </c>
    </row>
    <row r="177" spans="1:14" ht="12.75">
      <c r="A177">
        <v>426</v>
      </c>
      <c r="B177" t="s">
        <v>978</v>
      </c>
      <c r="C177" t="s">
        <v>1459</v>
      </c>
      <c r="D177">
        <v>68.7328740058</v>
      </c>
      <c r="E177">
        <v>-149.401461627</v>
      </c>
      <c r="G177" t="s">
        <v>385</v>
      </c>
      <c r="H177" t="s">
        <v>978</v>
      </c>
      <c r="J177" t="s">
        <v>710</v>
      </c>
      <c r="L177" t="s">
        <v>711</v>
      </c>
      <c r="M177" s="77" t="str">
        <f t="shared" si="5"/>
        <v>View on Google Map</v>
      </c>
      <c r="N177">
        <f t="shared" si="7"/>
        <v>110</v>
      </c>
    </row>
    <row r="178" spans="1:14" ht="12.75">
      <c r="A178">
        <v>427</v>
      </c>
      <c r="B178" t="s">
        <v>979</v>
      </c>
      <c r="C178" t="s">
        <v>1460</v>
      </c>
      <c r="D178">
        <v>68.7284379109</v>
      </c>
      <c r="E178">
        <v>-149.392984492</v>
      </c>
      <c r="G178" t="s">
        <v>385</v>
      </c>
      <c r="H178" t="s">
        <v>979</v>
      </c>
      <c r="J178" t="s">
        <v>710</v>
      </c>
      <c r="L178" t="s">
        <v>711</v>
      </c>
      <c r="M178" s="77" t="str">
        <f t="shared" si="5"/>
        <v>View on Google Map</v>
      </c>
      <c r="N178">
        <f t="shared" si="7"/>
        <v>111</v>
      </c>
    </row>
    <row r="179" spans="1:14" ht="12.75">
      <c r="A179">
        <v>428</v>
      </c>
      <c r="B179" t="s">
        <v>980</v>
      </c>
      <c r="C179" t="s">
        <v>1461</v>
      </c>
      <c r="D179">
        <v>68.6719088055</v>
      </c>
      <c r="E179">
        <v>-149.248173483</v>
      </c>
      <c r="G179" t="s">
        <v>385</v>
      </c>
      <c r="H179" t="s">
        <v>980</v>
      </c>
      <c r="J179" t="s">
        <v>710</v>
      </c>
      <c r="L179" t="s">
        <v>711</v>
      </c>
      <c r="M179" s="77" t="str">
        <f t="shared" si="5"/>
        <v>View on Google Map</v>
      </c>
      <c r="N179">
        <f t="shared" si="7"/>
        <v>112</v>
      </c>
    </row>
    <row r="180" spans="1:14" ht="12.75">
      <c r="A180">
        <v>429</v>
      </c>
      <c r="B180" t="s">
        <v>981</v>
      </c>
      <c r="C180" t="s">
        <v>1462</v>
      </c>
      <c r="D180">
        <v>68.6794276394</v>
      </c>
      <c r="E180">
        <v>-149.239470849</v>
      </c>
      <c r="G180" t="s">
        <v>385</v>
      </c>
      <c r="H180" t="s">
        <v>981</v>
      </c>
      <c r="J180" t="s">
        <v>710</v>
      </c>
      <c r="L180" t="s">
        <v>711</v>
      </c>
      <c r="M180" s="77" t="str">
        <f t="shared" si="5"/>
        <v>View on Google Map</v>
      </c>
      <c r="N180">
        <f t="shared" si="7"/>
        <v>113</v>
      </c>
    </row>
    <row r="181" spans="1:14" ht="12.75">
      <c r="A181">
        <v>430</v>
      </c>
      <c r="B181" t="s">
        <v>982</v>
      </c>
      <c r="C181" t="s">
        <v>1463</v>
      </c>
      <c r="D181">
        <v>68.6794244286</v>
      </c>
      <c r="E181">
        <v>-149.229696951</v>
      </c>
      <c r="G181" t="s">
        <v>385</v>
      </c>
      <c r="H181" t="s">
        <v>982</v>
      </c>
      <c r="J181" t="s">
        <v>710</v>
      </c>
      <c r="L181" t="s">
        <v>711</v>
      </c>
      <c r="M181" s="77" t="str">
        <f t="shared" si="5"/>
        <v>View on Google Map</v>
      </c>
      <c r="N181">
        <f t="shared" si="7"/>
        <v>114</v>
      </c>
    </row>
    <row r="182" spans="1:14" ht="12.75">
      <c r="A182">
        <v>398</v>
      </c>
      <c r="B182" t="s">
        <v>943</v>
      </c>
      <c r="C182" t="s">
        <v>1464</v>
      </c>
      <c r="D182">
        <v>68.5697917821</v>
      </c>
      <c r="E182">
        <v>-149.43938491</v>
      </c>
      <c r="G182" t="s">
        <v>385</v>
      </c>
      <c r="H182" t="s">
        <v>943</v>
      </c>
      <c r="J182" t="s">
        <v>710</v>
      </c>
      <c r="L182" t="s">
        <v>711</v>
      </c>
      <c r="M182" s="77" t="str">
        <f t="shared" si="5"/>
        <v>View on Google Map</v>
      </c>
      <c r="N182">
        <f t="shared" si="7"/>
        <v>82</v>
      </c>
    </row>
    <row r="183" spans="1:14" ht="12.75">
      <c r="A183">
        <v>389</v>
      </c>
      <c r="B183" t="s">
        <v>934</v>
      </c>
      <c r="C183" t="s">
        <v>1465</v>
      </c>
      <c r="D183">
        <v>68.5688832145</v>
      </c>
      <c r="E183">
        <v>-149.432996798</v>
      </c>
      <c r="G183" t="s">
        <v>385</v>
      </c>
      <c r="H183" t="s">
        <v>934</v>
      </c>
      <c r="J183" t="s">
        <v>710</v>
      </c>
      <c r="L183" t="s">
        <v>711</v>
      </c>
      <c r="M183" s="77" t="str">
        <f t="shared" si="5"/>
        <v>View on Google Map</v>
      </c>
      <c r="N183">
        <f t="shared" si="7"/>
        <v>83</v>
      </c>
    </row>
    <row r="184" spans="1:14" ht="12.75">
      <c r="A184">
        <v>390</v>
      </c>
      <c r="B184" t="s">
        <v>935</v>
      </c>
      <c r="C184" t="s">
        <v>1466</v>
      </c>
      <c r="D184">
        <v>68.5714467551</v>
      </c>
      <c r="E184">
        <v>-149.436147765</v>
      </c>
      <c r="G184" t="s">
        <v>385</v>
      </c>
      <c r="H184" t="s">
        <v>935</v>
      </c>
      <c r="J184" t="s">
        <v>710</v>
      </c>
      <c r="L184" t="s">
        <v>711</v>
      </c>
      <c r="M184" s="77" t="str">
        <f t="shared" si="5"/>
        <v>View on Google Map</v>
      </c>
      <c r="N184">
        <f t="shared" si="7"/>
        <v>84</v>
      </c>
    </row>
    <row r="185" spans="1:14" ht="12.75">
      <c r="A185">
        <v>391</v>
      </c>
      <c r="B185" t="s">
        <v>936</v>
      </c>
      <c r="C185" t="s">
        <v>1467</v>
      </c>
      <c r="D185">
        <v>68.6004190154</v>
      </c>
      <c r="E185">
        <v>-149.438677388</v>
      </c>
      <c r="G185" t="s">
        <v>385</v>
      </c>
      <c r="H185" t="s">
        <v>936</v>
      </c>
      <c r="J185" t="s">
        <v>710</v>
      </c>
      <c r="L185" t="s">
        <v>711</v>
      </c>
      <c r="M185" s="77" t="str">
        <f t="shared" si="5"/>
        <v>View on Google Map</v>
      </c>
      <c r="N185">
        <f t="shared" si="7"/>
        <v>85</v>
      </c>
    </row>
    <row r="186" spans="1:14" ht="12.75">
      <c r="A186">
        <v>392</v>
      </c>
      <c r="B186" t="s">
        <v>937</v>
      </c>
      <c r="C186" t="s">
        <v>1468</v>
      </c>
      <c r="D186">
        <v>68.6324246102</v>
      </c>
      <c r="E186">
        <v>-149.418740628</v>
      </c>
      <c r="G186" t="s">
        <v>385</v>
      </c>
      <c r="H186" t="s">
        <v>937</v>
      </c>
      <c r="J186" t="s">
        <v>710</v>
      </c>
      <c r="L186" t="s">
        <v>711</v>
      </c>
      <c r="M186" s="77" t="str">
        <f t="shared" si="5"/>
        <v>View on Google Map</v>
      </c>
      <c r="N186">
        <f t="shared" si="7"/>
        <v>86</v>
      </c>
    </row>
    <row r="187" spans="1:14" ht="12.75">
      <c r="A187">
        <v>393</v>
      </c>
      <c r="B187" t="s">
        <v>938</v>
      </c>
      <c r="C187" t="s">
        <v>1469</v>
      </c>
      <c r="D187">
        <v>68.5057049659</v>
      </c>
      <c r="E187">
        <v>-149.516276081</v>
      </c>
      <c r="G187" t="s">
        <v>385</v>
      </c>
      <c r="H187" t="s">
        <v>938</v>
      </c>
      <c r="J187" t="s">
        <v>710</v>
      </c>
      <c r="L187" t="s">
        <v>711</v>
      </c>
      <c r="M187" s="77" t="str">
        <f t="shared" si="5"/>
        <v>View on Google Map</v>
      </c>
      <c r="N187">
        <f t="shared" si="7"/>
        <v>87</v>
      </c>
    </row>
    <row r="188" spans="1:14" ht="12.75">
      <c r="A188">
        <v>394</v>
      </c>
      <c r="B188" t="s">
        <v>939</v>
      </c>
      <c r="C188" t="s">
        <v>1470</v>
      </c>
      <c r="D188">
        <v>68.5092348086</v>
      </c>
      <c r="E188">
        <v>-149.589176785</v>
      </c>
      <c r="G188" t="s">
        <v>385</v>
      </c>
      <c r="H188" t="s">
        <v>939</v>
      </c>
      <c r="J188" t="s">
        <v>710</v>
      </c>
      <c r="L188" t="s">
        <v>711</v>
      </c>
      <c r="M188" s="77" t="str">
        <f t="shared" si="5"/>
        <v>View on Google Map</v>
      </c>
      <c r="N188">
        <f t="shared" si="7"/>
        <v>88</v>
      </c>
    </row>
    <row r="189" spans="1:14" ht="12.75">
      <c r="A189">
        <v>395</v>
      </c>
      <c r="B189" t="s">
        <v>940</v>
      </c>
      <c r="C189" t="s">
        <v>1471</v>
      </c>
      <c r="D189">
        <v>68.5256505313</v>
      </c>
      <c r="E189">
        <v>-149.541619823</v>
      </c>
      <c r="G189" t="s">
        <v>385</v>
      </c>
      <c r="H189" t="s">
        <v>940</v>
      </c>
      <c r="J189" t="s">
        <v>710</v>
      </c>
      <c r="L189" t="s">
        <v>711</v>
      </c>
      <c r="M189" s="77" t="str">
        <f t="shared" si="5"/>
        <v>View on Google Map</v>
      </c>
      <c r="N189">
        <f t="shared" si="7"/>
        <v>89</v>
      </c>
    </row>
    <row r="190" spans="1:14" ht="12.75">
      <c r="A190">
        <v>396</v>
      </c>
      <c r="B190" t="s">
        <v>941</v>
      </c>
      <c r="C190" t="s">
        <v>1472</v>
      </c>
      <c r="D190">
        <v>68.5310200604</v>
      </c>
      <c r="E190">
        <v>-149.54062337</v>
      </c>
      <c r="G190" t="s">
        <v>385</v>
      </c>
      <c r="H190" t="s">
        <v>941</v>
      </c>
      <c r="J190" t="s">
        <v>710</v>
      </c>
      <c r="L190" t="s">
        <v>711</v>
      </c>
      <c r="M190" s="77" t="str">
        <f t="shared" si="5"/>
        <v>View on Google Map</v>
      </c>
      <c r="N190">
        <f t="shared" si="7"/>
        <v>90</v>
      </c>
    </row>
    <row r="191" spans="1:14" ht="12.75">
      <c r="A191">
        <v>397</v>
      </c>
      <c r="B191" t="s">
        <v>942</v>
      </c>
      <c r="C191" t="s">
        <v>1473</v>
      </c>
      <c r="D191">
        <v>68.6238928444</v>
      </c>
      <c r="E191">
        <v>-149.469559886</v>
      </c>
      <c r="G191" t="s">
        <v>385</v>
      </c>
      <c r="H191" t="s">
        <v>942</v>
      </c>
      <c r="J191" t="s">
        <v>710</v>
      </c>
      <c r="L191" t="s">
        <v>711</v>
      </c>
      <c r="M191" s="77" t="str">
        <f t="shared" si="5"/>
        <v>View on Google Map</v>
      </c>
      <c r="N191">
        <f t="shared" si="7"/>
        <v>91</v>
      </c>
    </row>
    <row r="192" spans="1:14" ht="12.75">
      <c r="A192">
        <v>408</v>
      </c>
      <c r="B192" t="s">
        <v>956</v>
      </c>
      <c r="C192" t="s">
        <v>1474</v>
      </c>
      <c r="D192">
        <v>68.6069459654</v>
      </c>
      <c r="E192">
        <v>-149.195806014</v>
      </c>
      <c r="G192" t="s">
        <v>385</v>
      </c>
      <c r="H192" t="s">
        <v>956</v>
      </c>
      <c r="J192" t="s">
        <v>710</v>
      </c>
      <c r="L192" t="s">
        <v>711</v>
      </c>
      <c r="M192" s="77" t="str">
        <f t="shared" si="5"/>
        <v>View on Google Map</v>
      </c>
      <c r="N192">
        <f t="shared" si="7"/>
        <v>92</v>
      </c>
    </row>
    <row r="193" spans="1:14" ht="12.75">
      <c r="A193">
        <v>409</v>
      </c>
      <c r="B193" t="s">
        <v>957</v>
      </c>
      <c r="C193" t="s">
        <v>1475</v>
      </c>
      <c r="D193">
        <v>68.613688054</v>
      </c>
      <c r="E193">
        <v>-149.202875655</v>
      </c>
      <c r="G193" t="s">
        <v>385</v>
      </c>
      <c r="H193" t="s">
        <v>957</v>
      </c>
      <c r="J193" t="s">
        <v>710</v>
      </c>
      <c r="L193" t="s">
        <v>711</v>
      </c>
      <c r="M193" s="77" t="str">
        <f t="shared" si="5"/>
        <v>View on Google Map</v>
      </c>
      <c r="N193">
        <f t="shared" si="7"/>
        <v>93</v>
      </c>
    </row>
    <row r="194" spans="1:14" ht="12.75">
      <c r="A194">
        <v>410</v>
      </c>
      <c r="B194" t="s">
        <v>958</v>
      </c>
      <c r="C194" t="s">
        <v>1476</v>
      </c>
      <c r="D194">
        <v>68.6173228372</v>
      </c>
      <c r="E194">
        <v>-149.216409899</v>
      </c>
      <c r="G194" t="s">
        <v>385</v>
      </c>
      <c r="H194" t="s">
        <v>958</v>
      </c>
      <c r="J194" t="s">
        <v>710</v>
      </c>
      <c r="L194" t="s">
        <v>711</v>
      </c>
      <c r="M194" s="77" t="str">
        <f t="shared" si="5"/>
        <v>View on Google Map</v>
      </c>
      <c r="N194">
        <f t="shared" si="7"/>
        <v>94</v>
      </c>
    </row>
    <row r="195" spans="1:14" ht="12.75">
      <c r="A195">
        <v>411</v>
      </c>
      <c r="B195" t="s">
        <v>959</v>
      </c>
      <c r="C195" t="s">
        <v>1477</v>
      </c>
      <c r="D195">
        <v>68.613551664</v>
      </c>
      <c r="E195">
        <v>-149.21844056</v>
      </c>
      <c r="G195" t="s">
        <v>385</v>
      </c>
      <c r="H195" t="s">
        <v>959</v>
      </c>
      <c r="J195" t="s">
        <v>710</v>
      </c>
      <c r="L195" t="s">
        <v>711</v>
      </c>
      <c r="M195" s="77" t="str">
        <f aca="true" t="shared" si="8" ref="M195:M258">HYPERLINK("http://maps.google.com/maps?q="&amp;D195&amp;","&amp;E195,"View on Google Map")</f>
        <v>View on Google Map</v>
      </c>
      <c r="N195">
        <f t="shared" si="7"/>
        <v>95</v>
      </c>
    </row>
    <row r="196" spans="1:14" ht="12.75">
      <c r="A196">
        <v>412</v>
      </c>
      <c r="B196" t="s">
        <v>960</v>
      </c>
      <c r="C196" t="s">
        <v>1478</v>
      </c>
      <c r="D196">
        <v>68.6095720798</v>
      </c>
      <c r="E196">
        <v>-149.208652056</v>
      </c>
      <c r="G196" t="s">
        <v>385</v>
      </c>
      <c r="H196" t="s">
        <v>960</v>
      </c>
      <c r="J196" t="s">
        <v>710</v>
      </c>
      <c r="L196" t="s">
        <v>711</v>
      </c>
      <c r="M196" s="77" t="str">
        <f t="shared" si="8"/>
        <v>View on Google Map</v>
      </c>
      <c r="N196">
        <f t="shared" si="7"/>
        <v>96</v>
      </c>
    </row>
    <row r="197" spans="1:14" ht="12.75">
      <c r="A197">
        <v>413</v>
      </c>
      <c r="B197" t="s">
        <v>961</v>
      </c>
      <c r="C197" t="s">
        <v>1479</v>
      </c>
      <c r="D197">
        <v>68.6070975402</v>
      </c>
      <c r="E197">
        <v>-149.214820305</v>
      </c>
      <c r="G197" t="s">
        <v>385</v>
      </c>
      <c r="H197" t="s">
        <v>961</v>
      </c>
      <c r="J197" t="s">
        <v>710</v>
      </c>
      <c r="L197" t="s">
        <v>711</v>
      </c>
      <c r="M197" s="77" t="str">
        <f t="shared" si="8"/>
        <v>View on Google Map</v>
      </c>
      <c r="N197">
        <f t="shared" si="7"/>
        <v>97</v>
      </c>
    </row>
    <row r="198" spans="1:14" ht="12.75">
      <c r="A198">
        <v>414</v>
      </c>
      <c r="B198" t="s">
        <v>962</v>
      </c>
      <c r="C198" t="s">
        <v>1480</v>
      </c>
      <c r="D198">
        <v>68.6051987114</v>
      </c>
      <c r="E198">
        <v>-149.272150468</v>
      </c>
      <c r="G198" t="s">
        <v>385</v>
      </c>
      <c r="H198" t="s">
        <v>962</v>
      </c>
      <c r="J198" t="s">
        <v>710</v>
      </c>
      <c r="L198" t="s">
        <v>711</v>
      </c>
      <c r="M198" s="77" t="str">
        <f t="shared" si="8"/>
        <v>View on Google Map</v>
      </c>
      <c r="N198">
        <f t="shared" si="7"/>
        <v>98</v>
      </c>
    </row>
    <row r="199" spans="1:14" ht="12.75">
      <c r="A199">
        <v>415</v>
      </c>
      <c r="B199" t="s">
        <v>963</v>
      </c>
      <c r="C199" t="s">
        <v>1481</v>
      </c>
      <c r="D199">
        <v>68.4983759224</v>
      </c>
      <c r="E199">
        <v>-149.598422847</v>
      </c>
      <c r="F199">
        <v>947</v>
      </c>
      <c r="G199" t="s">
        <v>385</v>
      </c>
      <c r="H199" t="s">
        <v>964</v>
      </c>
      <c r="J199" t="s">
        <v>710</v>
      </c>
      <c r="L199" t="s">
        <v>711</v>
      </c>
      <c r="M199" s="77" t="str">
        <f t="shared" si="8"/>
        <v>View on Google Map</v>
      </c>
      <c r="N199">
        <f>VALUE(MID(B199,5,3))</f>
        <v>99</v>
      </c>
    </row>
    <row r="200" spans="1:13" ht="12.75">
      <c r="A200">
        <v>402</v>
      </c>
      <c r="B200" t="s">
        <v>950</v>
      </c>
      <c r="C200" t="str">
        <f>"Arctic LTER Site number "&amp;A200</f>
        <v>Arctic LTER Site number 402</v>
      </c>
      <c r="G200" t="s">
        <v>385</v>
      </c>
      <c r="J200" t="s">
        <v>1356</v>
      </c>
      <c r="L200" t="s">
        <v>948</v>
      </c>
      <c r="M200" s="77" t="str">
        <f t="shared" si="8"/>
        <v>View on Google Map</v>
      </c>
    </row>
    <row r="201" spans="1:13" ht="12.75">
      <c r="A201">
        <v>8</v>
      </c>
      <c r="B201" t="s">
        <v>315</v>
      </c>
      <c r="C201" t="s">
        <v>305</v>
      </c>
      <c r="D201">
        <v>69.15</v>
      </c>
      <c r="E201">
        <v>-148.83333333333334</v>
      </c>
      <c r="F201">
        <v>290</v>
      </c>
      <c r="G201" t="s">
        <v>297</v>
      </c>
      <c r="J201" t="s">
        <v>1356</v>
      </c>
      <c r="L201" t="s">
        <v>301</v>
      </c>
      <c r="M201" s="77" t="str">
        <f t="shared" si="8"/>
        <v>View on Google Map</v>
      </c>
    </row>
    <row r="202" spans="1:13" ht="12.75">
      <c r="A202">
        <v>219</v>
      </c>
      <c r="B202" t="s">
        <v>651</v>
      </c>
      <c r="C202" t="str">
        <f aca="true" t="shared" si="9" ref="C202:C216">"Arctic LTER Site number "&amp;A202</f>
        <v>Arctic LTER Site number 219</v>
      </c>
      <c r="D202">
        <v>69.8</v>
      </c>
      <c r="E202">
        <v>-151.83333333333334</v>
      </c>
      <c r="F202">
        <v>60.3658536585366</v>
      </c>
      <c r="G202" t="s">
        <v>385</v>
      </c>
      <c r="H202" t="s">
        <v>652</v>
      </c>
      <c r="J202" t="s">
        <v>1356</v>
      </c>
      <c r="L202" t="s">
        <v>653</v>
      </c>
      <c r="M202" s="77" t="str">
        <f t="shared" si="8"/>
        <v>View on Google Map</v>
      </c>
    </row>
    <row r="203" spans="1:13" ht="12.75">
      <c r="A203">
        <v>220</v>
      </c>
      <c r="B203" t="s">
        <v>654</v>
      </c>
      <c r="C203" t="str">
        <f t="shared" si="9"/>
        <v>Arctic LTER Site number 220</v>
      </c>
      <c r="D203">
        <v>69.75</v>
      </c>
      <c r="E203">
        <v>-151.5</v>
      </c>
      <c r="F203">
        <v>60.36585365853659</v>
      </c>
      <c r="G203" t="s">
        <v>385</v>
      </c>
      <c r="H203" t="s">
        <v>655</v>
      </c>
      <c r="J203" t="s">
        <v>1356</v>
      </c>
      <c r="L203" t="s">
        <v>653</v>
      </c>
      <c r="M203" s="77" t="str">
        <f t="shared" si="8"/>
        <v>View on Google Map</v>
      </c>
    </row>
    <row r="204" spans="1:13" ht="12.75">
      <c r="A204">
        <v>221</v>
      </c>
      <c r="B204" t="s">
        <v>656</v>
      </c>
      <c r="C204" t="str">
        <f t="shared" si="9"/>
        <v>Arctic LTER Site number 221</v>
      </c>
      <c r="D204">
        <v>69.75</v>
      </c>
      <c r="E204">
        <v>-151.5</v>
      </c>
      <c r="F204">
        <v>30.48780487804878</v>
      </c>
      <c r="G204" t="s">
        <v>385</v>
      </c>
      <c r="H204" t="s">
        <v>657</v>
      </c>
      <c r="J204" t="s">
        <v>1356</v>
      </c>
      <c r="L204" t="s">
        <v>653</v>
      </c>
      <c r="M204" s="77" t="str">
        <f t="shared" si="8"/>
        <v>View on Google Map</v>
      </c>
    </row>
    <row r="205" spans="1:13" ht="12.75">
      <c r="A205">
        <v>222</v>
      </c>
      <c r="B205" t="s">
        <v>658</v>
      </c>
      <c r="C205" t="str">
        <f t="shared" si="9"/>
        <v>Arctic LTER Site number 222</v>
      </c>
      <c r="D205">
        <v>69.7</v>
      </c>
      <c r="E205">
        <v>-151.16666666666666</v>
      </c>
      <c r="F205">
        <v>42.6829268292683</v>
      </c>
      <c r="G205" t="s">
        <v>385</v>
      </c>
      <c r="H205" t="s">
        <v>659</v>
      </c>
      <c r="J205" t="s">
        <v>1356</v>
      </c>
      <c r="L205" t="s">
        <v>653</v>
      </c>
      <c r="M205" s="77" t="str">
        <f t="shared" si="8"/>
        <v>View on Google Map</v>
      </c>
    </row>
    <row r="206" spans="1:13" ht="12.75">
      <c r="A206">
        <v>223</v>
      </c>
      <c r="B206" t="s">
        <v>660</v>
      </c>
      <c r="C206" t="str">
        <f t="shared" si="9"/>
        <v>Arctic LTER Site number 223</v>
      </c>
      <c r="D206">
        <v>69.7</v>
      </c>
      <c r="E206">
        <v>-151.16666666666666</v>
      </c>
      <c r="F206">
        <v>42.6829268292683</v>
      </c>
      <c r="G206" t="s">
        <v>385</v>
      </c>
      <c r="H206" t="s">
        <v>661</v>
      </c>
      <c r="J206" t="s">
        <v>1356</v>
      </c>
      <c r="L206" t="s">
        <v>653</v>
      </c>
      <c r="M206" s="77" t="str">
        <f t="shared" si="8"/>
        <v>View on Google Map</v>
      </c>
    </row>
    <row r="207" spans="1:13" ht="12.75">
      <c r="A207">
        <v>224</v>
      </c>
      <c r="B207" t="s">
        <v>662</v>
      </c>
      <c r="C207" t="str">
        <f t="shared" si="9"/>
        <v>Arctic LTER Site number 224</v>
      </c>
      <c r="D207">
        <v>69.51666666666667</v>
      </c>
      <c r="E207">
        <v>-150.86666666666667</v>
      </c>
      <c r="F207">
        <v>60.97560975609756</v>
      </c>
      <c r="G207" t="s">
        <v>385</v>
      </c>
      <c r="H207" t="s">
        <v>663</v>
      </c>
      <c r="J207" t="s">
        <v>1356</v>
      </c>
      <c r="L207" t="s">
        <v>653</v>
      </c>
      <c r="M207" s="77" t="str">
        <f t="shared" si="8"/>
        <v>View on Google Map</v>
      </c>
    </row>
    <row r="208" spans="1:13" ht="12.75">
      <c r="A208">
        <v>225</v>
      </c>
      <c r="B208" t="s">
        <v>664</v>
      </c>
      <c r="C208" t="str">
        <f t="shared" si="9"/>
        <v>Arctic LTER Site number 225</v>
      </c>
      <c r="D208">
        <v>69.51666666666667</v>
      </c>
      <c r="E208">
        <v>-150.86666666666667</v>
      </c>
      <c r="F208">
        <v>60.97560975609756</v>
      </c>
      <c r="G208" t="s">
        <v>385</v>
      </c>
      <c r="H208" t="s">
        <v>665</v>
      </c>
      <c r="J208" t="s">
        <v>1356</v>
      </c>
      <c r="L208" t="s">
        <v>653</v>
      </c>
      <c r="M208" s="77" t="str">
        <f t="shared" si="8"/>
        <v>View on Google Map</v>
      </c>
    </row>
    <row r="209" spans="1:13" ht="12.75">
      <c r="A209">
        <v>226</v>
      </c>
      <c r="B209" t="s">
        <v>666</v>
      </c>
      <c r="C209" t="str">
        <f t="shared" si="9"/>
        <v>Arctic LTER Site number 226</v>
      </c>
      <c r="D209">
        <v>69.25</v>
      </c>
      <c r="E209">
        <v>-150.43333333333334</v>
      </c>
      <c r="F209">
        <v>182.9268292682927</v>
      </c>
      <c r="G209" t="s">
        <v>385</v>
      </c>
      <c r="H209" t="s">
        <v>667</v>
      </c>
      <c r="J209" t="s">
        <v>1356</v>
      </c>
      <c r="L209" t="s">
        <v>653</v>
      </c>
      <c r="M209" s="77" t="str">
        <f t="shared" si="8"/>
        <v>View on Google Map</v>
      </c>
    </row>
    <row r="210" spans="1:13" ht="12.75">
      <c r="A210">
        <v>227</v>
      </c>
      <c r="B210" t="s">
        <v>668</v>
      </c>
      <c r="C210" t="str">
        <f t="shared" si="9"/>
        <v>Arctic LTER Site number 227</v>
      </c>
      <c r="D210">
        <v>69.25</v>
      </c>
      <c r="E210">
        <v>-150.43333333333334</v>
      </c>
      <c r="F210">
        <v>182.9268292682927</v>
      </c>
      <c r="G210" t="s">
        <v>385</v>
      </c>
      <c r="H210" t="s">
        <v>669</v>
      </c>
      <c r="J210" t="s">
        <v>1356</v>
      </c>
      <c r="L210" t="s">
        <v>653</v>
      </c>
      <c r="M210" s="77" t="str">
        <f t="shared" si="8"/>
        <v>View on Google Map</v>
      </c>
    </row>
    <row r="211" spans="1:13" ht="12.75">
      <c r="A211">
        <v>228</v>
      </c>
      <c r="B211" t="s">
        <v>670</v>
      </c>
      <c r="C211" t="str">
        <f t="shared" si="9"/>
        <v>Arctic LTER Site number 228</v>
      </c>
      <c r="D211">
        <v>69.25</v>
      </c>
      <c r="E211">
        <v>-151.16666666666666</v>
      </c>
      <c r="F211">
        <v>182.9268292682927</v>
      </c>
      <c r="G211" t="s">
        <v>385</v>
      </c>
      <c r="H211" t="s">
        <v>671</v>
      </c>
      <c r="J211" t="s">
        <v>1356</v>
      </c>
      <c r="L211" t="s">
        <v>653</v>
      </c>
      <c r="M211" s="77" t="str">
        <f t="shared" si="8"/>
        <v>View on Google Map</v>
      </c>
    </row>
    <row r="212" spans="1:13" ht="12.75">
      <c r="A212">
        <v>229</v>
      </c>
      <c r="B212" t="s">
        <v>672</v>
      </c>
      <c r="C212" t="str">
        <f t="shared" si="9"/>
        <v>Arctic LTER Site number 229</v>
      </c>
      <c r="D212">
        <v>69.23333333333333</v>
      </c>
      <c r="E212">
        <v>-151.63333333333333</v>
      </c>
      <c r="F212">
        <v>178.35365853658539</v>
      </c>
      <c r="G212" t="s">
        <v>385</v>
      </c>
      <c r="H212" t="s">
        <v>673</v>
      </c>
      <c r="J212" t="s">
        <v>1356</v>
      </c>
      <c r="L212" t="s">
        <v>653</v>
      </c>
      <c r="M212" s="77" t="str">
        <f t="shared" si="8"/>
        <v>View on Google Map</v>
      </c>
    </row>
    <row r="213" spans="1:13" ht="12.75">
      <c r="A213">
        <v>230</v>
      </c>
      <c r="B213" t="s">
        <v>674</v>
      </c>
      <c r="C213" t="str">
        <f t="shared" si="9"/>
        <v>Arctic LTER Site number 230</v>
      </c>
      <c r="D213">
        <v>68.9</v>
      </c>
      <c r="E213">
        <v>-151.28333333333333</v>
      </c>
      <c r="F213">
        <v>335.3658536585366</v>
      </c>
      <c r="G213" t="s">
        <v>385</v>
      </c>
      <c r="H213" t="s">
        <v>675</v>
      </c>
      <c r="J213" t="s">
        <v>1356</v>
      </c>
      <c r="L213" t="s">
        <v>653</v>
      </c>
      <c r="M213" s="77" t="str">
        <f t="shared" si="8"/>
        <v>View on Google Map</v>
      </c>
    </row>
    <row r="214" spans="1:13" ht="12.75">
      <c r="A214">
        <v>231</v>
      </c>
      <c r="B214" t="s">
        <v>676</v>
      </c>
      <c r="C214" t="str">
        <f t="shared" si="9"/>
        <v>Arctic LTER Site number 231</v>
      </c>
      <c r="D214">
        <v>68.8</v>
      </c>
      <c r="E214">
        <v>-150.8</v>
      </c>
      <c r="F214">
        <v>411.5853658536586</v>
      </c>
      <c r="G214" t="s">
        <v>385</v>
      </c>
      <c r="H214" t="s">
        <v>677</v>
      </c>
      <c r="J214" t="s">
        <v>1356</v>
      </c>
      <c r="L214" t="s">
        <v>653</v>
      </c>
      <c r="M214" s="77" t="str">
        <f t="shared" si="8"/>
        <v>View on Google Map</v>
      </c>
    </row>
    <row r="215" spans="1:13" ht="12.75">
      <c r="A215">
        <v>237</v>
      </c>
      <c r="B215" t="s">
        <v>688</v>
      </c>
      <c r="C215" t="str">
        <f t="shared" si="9"/>
        <v>Arctic LTER Site number 237</v>
      </c>
      <c r="D215">
        <v>68.78333333333333</v>
      </c>
      <c r="F215">
        <v>681.4024390243903</v>
      </c>
      <c r="G215" t="s">
        <v>385</v>
      </c>
      <c r="H215" t="s">
        <v>689</v>
      </c>
      <c r="I215" t="s">
        <v>690</v>
      </c>
      <c r="J215" t="s">
        <v>1356</v>
      </c>
      <c r="L215" t="s">
        <v>653</v>
      </c>
      <c r="M215" s="77" t="str">
        <f t="shared" si="8"/>
        <v>View on Google Map</v>
      </c>
    </row>
    <row r="216" spans="1:13" ht="12.75">
      <c r="A216">
        <v>238</v>
      </c>
      <c r="B216" t="s">
        <v>691</v>
      </c>
      <c r="C216" t="str">
        <f t="shared" si="9"/>
        <v>Arctic LTER Site number 238</v>
      </c>
      <c r="D216">
        <v>68.78333333333333</v>
      </c>
      <c r="F216">
        <v>681.4024390243903</v>
      </c>
      <c r="G216" t="s">
        <v>385</v>
      </c>
      <c r="H216" t="s">
        <v>692</v>
      </c>
      <c r="I216" t="s">
        <v>690</v>
      </c>
      <c r="J216" t="s">
        <v>1356</v>
      </c>
      <c r="L216" t="s">
        <v>653</v>
      </c>
      <c r="M216" s="77" t="str">
        <f t="shared" si="8"/>
        <v>View on Google Map</v>
      </c>
    </row>
    <row r="217" spans="1:13" ht="12.75">
      <c r="A217">
        <v>10</v>
      </c>
      <c r="B217" t="s">
        <v>317</v>
      </c>
      <c r="C217" t="s">
        <v>1376</v>
      </c>
      <c r="D217">
        <v>68.644702925</v>
      </c>
      <c r="E217">
        <v>-149.412006136111</v>
      </c>
      <c r="F217">
        <v>751.338</v>
      </c>
      <c r="G217" t="s">
        <v>297</v>
      </c>
      <c r="J217" t="s">
        <v>1356</v>
      </c>
      <c r="M217" s="77" t="str">
        <f t="shared" si="8"/>
        <v>View on Google Map</v>
      </c>
    </row>
    <row r="218" spans="1:13" ht="12.75">
      <c r="A218">
        <v>486</v>
      </c>
      <c r="B218" t="s">
        <v>1069</v>
      </c>
      <c r="C218" t="str">
        <f>"Arctic LTER Site number "&amp;A218</f>
        <v>Arctic LTER Site number 486</v>
      </c>
      <c r="D218">
        <v>68.958333333</v>
      </c>
      <c r="E218">
        <v>-150.302016667</v>
      </c>
      <c r="F218">
        <v>382</v>
      </c>
      <c r="G218" t="s">
        <v>385</v>
      </c>
      <c r="J218" t="s">
        <v>358</v>
      </c>
      <c r="L218" t="s">
        <v>359</v>
      </c>
      <c r="M218" s="77" t="str">
        <f t="shared" si="8"/>
        <v>View on Google Map</v>
      </c>
    </row>
    <row r="219" spans="1:13" ht="12.75">
      <c r="A219">
        <v>388</v>
      </c>
      <c r="B219" t="s">
        <v>933</v>
      </c>
      <c r="C219" t="str">
        <f>"Arctic LTER Site number "&amp;A219</f>
        <v>Arctic LTER Site number 388</v>
      </c>
      <c r="D219">
        <v>68.55634</v>
      </c>
      <c r="E219">
        <v>-149.56628</v>
      </c>
      <c r="F219">
        <v>801</v>
      </c>
      <c r="G219" t="s">
        <v>385</v>
      </c>
      <c r="J219" t="s">
        <v>1356</v>
      </c>
      <c r="L219" t="s">
        <v>415</v>
      </c>
      <c r="M219" s="77" t="str">
        <f t="shared" si="8"/>
        <v>View on Google Map</v>
      </c>
    </row>
    <row r="220" spans="1:13" ht="12.75">
      <c r="A220">
        <v>450</v>
      </c>
      <c r="B220" t="s">
        <v>1025</v>
      </c>
      <c r="C220" t="str">
        <f>"Arctic LTER Site number "&amp;A220</f>
        <v>Arctic LTER Site number 450</v>
      </c>
      <c r="D220">
        <v>68.55361</v>
      </c>
      <c r="E220">
        <v>-149.53397</v>
      </c>
      <c r="F220">
        <v>820</v>
      </c>
      <c r="G220" t="s">
        <v>385</v>
      </c>
      <c r="H220" t="s">
        <v>1026</v>
      </c>
      <c r="J220" t="s">
        <v>1027</v>
      </c>
      <c r="M220" s="77" t="str">
        <f t="shared" si="8"/>
        <v>View on Google Map</v>
      </c>
    </row>
    <row r="221" spans="1:13" ht="12.75">
      <c r="A221">
        <v>451</v>
      </c>
      <c r="B221" t="s">
        <v>1028</v>
      </c>
      <c r="C221" t="str">
        <f>"Arctic LTER Site number "&amp;A221</f>
        <v>Arctic LTER Site number 451</v>
      </c>
      <c r="D221">
        <v>68.54593</v>
      </c>
      <c r="E221">
        <v>-149.54214</v>
      </c>
      <c r="F221">
        <v>852</v>
      </c>
      <c r="G221" t="s">
        <v>385</v>
      </c>
      <c r="H221" t="s">
        <v>1029</v>
      </c>
      <c r="J221" t="s">
        <v>1027</v>
      </c>
      <c r="M221" s="77" t="str">
        <f t="shared" si="8"/>
        <v>View on Google Map</v>
      </c>
    </row>
    <row r="222" spans="1:13" ht="12.75">
      <c r="A222">
        <v>531</v>
      </c>
      <c r="B222" t="s">
        <v>1135</v>
      </c>
      <c r="C222" t="s">
        <v>1133</v>
      </c>
      <c r="D222">
        <v>68.556769</v>
      </c>
      <c r="E222">
        <v>-149.555385</v>
      </c>
      <c r="F222">
        <v>805</v>
      </c>
      <c r="G222" t="s">
        <v>297</v>
      </c>
      <c r="J222" t="s">
        <v>1027</v>
      </c>
      <c r="L222" t="s">
        <v>1081</v>
      </c>
      <c r="M222" s="77" t="str">
        <f t="shared" si="8"/>
        <v>View on Google Map</v>
      </c>
    </row>
    <row r="223" spans="1:13" ht="12.75">
      <c r="A223">
        <v>532</v>
      </c>
      <c r="B223" t="s">
        <v>1136</v>
      </c>
      <c r="C223" t="s">
        <v>1133</v>
      </c>
      <c r="D223">
        <v>68.556636</v>
      </c>
      <c r="E223">
        <v>-149.574457</v>
      </c>
      <c r="F223">
        <v>803</v>
      </c>
      <c r="G223" t="s">
        <v>297</v>
      </c>
      <c r="J223" t="s">
        <v>1027</v>
      </c>
      <c r="L223" t="s">
        <v>1081</v>
      </c>
      <c r="M223" s="77" t="str">
        <f t="shared" si="8"/>
        <v>View on Google Map</v>
      </c>
    </row>
    <row r="224" spans="1:13" ht="12.75">
      <c r="A224">
        <v>120</v>
      </c>
      <c r="B224" t="s">
        <v>440</v>
      </c>
      <c r="C224" t="str">
        <f>"Arctic LTER Site number "&amp;A224</f>
        <v>Arctic LTER Site number 120</v>
      </c>
      <c r="D224">
        <v>68.610781</v>
      </c>
      <c r="E224">
        <v>-149.600742</v>
      </c>
      <c r="F224">
        <v>736</v>
      </c>
      <c r="G224" t="s">
        <v>385</v>
      </c>
      <c r="H224" t="s">
        <v>441</v>
      </c>
      <c r="J224" t="s">
        <v>1356</v>
      </c>
      <c r="K224">
        <v>313</v>
      </c>
      <c r="L224" t="s">
        <v>415</v>
      </c>
      <c r="M224" s="77" t="str">
        <f t="shared" si="8"/>
        <v>View on Google Map</v>
      </c>
    </row>
    <row r="225" spans="1:13" ht="12.75">
      <c r="A225">
        <v>191</v>
      </c>
      <c r="B225" t="s">
        <v>593</v>
      </c>
      <c r="C225" s="12" t="s">
        <v>1586</v>
      </c>
      <c r="D225">
        <v>68.61035</v>
      </c>
      <c r="E225">
        <v>-149.599766</v>
      </c>
      <c r="F225">
        <v>736</v>
      </c>
      <c r="G225" t="s">
        <v>297</v>
      </c>
      <c r="H225" t="s">
        <v>594</v>
      </c>
      <c r="I225" t="s">
        <v>595</v>
      </c>
      <c r="J225" t="s">
        <v>1356</v>
      </c>
      <c r="L225" t="s">
        <v>325</v>
      </c>
      <c r="M225" s="77" t="str">
        <f t="shared" si="8"/>
        <v>View on Google Map</v>
      </c>
    </row>
    <row r="226" spans="1:13" ht="12.75">
      <c r="A226">
        <v>243</v>
      </c>
      <c r="B226" t="s">
        <v>700</v>
      </c>
      <c r="C226" t="str">
        <f aca="true" t="shared" si="10" ref="C226:C243">"Arctic LTER Site number "&amp;A226</f>
        <v>Arctic LTER Site number 243</v>
      </c>
      <c r="D226">
        <v>68.611683</v>
      </c>
      <c r="E226">
        <v>-149.599254</v>
      </c>
      <c r="F226">
        <v>736</v>
      </c>
      <c r="G226" t="s">
        <v>297</v>
      </c>
      <c r="H226" t="s">
        <v>701</v>
      </c>
      <c r="I226" t="s">
        <v>702</v>
      </c>
      <c r="J226" t="s">
        <v>1356</v>
      </c>
      <c r="L226" t="s">
        <v>325</v>
      </c>
      <c r="M226" s="77" t="str">
        <f t="shared" si="8"/>
        <v>View on Google Map</v>
      </c>
    </row>
    <row r="227" spans="1:13" ht="12.75">
      <c r="A227">
        <v>111</v>
      </c>
      <c r="B227" t="s">
        <v>412</v>
      </c>
      <c r="C227" t="str">
        <f t="shared" si="10"/>
        <v>Arctic LTER Site number 111</v>
      </c>
      <c r="D227">
        <v>68.5687130789</v>
      </c>
      <c r="E227">
        <v>-149.58807625</v>
      </c>
      <c r="F227">
        <v>785</v>
      </c>
      <c r="G227" t="s">
        <v>385</v>
      </c>
      <c r="H227" t="s">
        <v>413</v>
      </c>
      <c r="I227" t="s">
        <v>414</v>
      </c>
      <c r="J227" t="s">
        <v>1356</v>
      </c>
      <c r="L227" t="s">
        <v>415</v>
      </c>
      <c r="M227" s="77" t="str">
        <f t="shared" si="8"/>
        <v>View on Google Map</v>
      </c>
    </row>
    <row r="228" spans="1:13" ht="12.75">
      <c r="A228">
        <v>175</v>
      </c>
      <c r="B228" t="s">
        <v>551</v>
      </c>
      <c r="C228" t="str">
        <f t="shared" si="10"/>
        <v>Arctic LTER Site number 175</v>
      </c>
      <c r="D228">
        <v>68.574</v>
      </c>
      <c r="E228">
        <v>-149.583566</v>
      </c>
      <c r="F228">
        <v>774</v>
      </c>
      <c r="G228" t="s">
        <v>297</v>
      </c>
      <c r="H228" t="s">
        <v>552</v>
      </c>
      <c r="I228" t="s">
        <v>553</v>
      </c>
      <c r="J228" t="s">
        <v>1356</v>
      </c>
      <c r="L228" t="s">
        <v>325</v>
      </c>
      <c r="M228" s="77" t="str">
        <f t="shared" si="8"/>
        <v>View on Google Map</v>
      </c>
    </row>
    <row r="229" spans="1:13" ht="12.75">
      <c r="A229">
        <v>174</v>
      </c>
      <c r="B229" t="s">
        <v>548</v>
      </c>
      <c r="C229" t="str">
        <f t="shared" si="10"/>
        <v>Arctic LTER Site number 174</v>
      </c>
      <c r="D229">
        <v>68.572296</v>
      </c>
      <c r="E229">
        <v>-149.581014</v>
      </c>
      <c r="F229">
        <v>785</v>
      </c>
      <c r="G229" t="s">
        <v>297</v>
      </c>
      <c r="H229" t="s">
        <v>549</v>
      </c>
      <c r="I229" t="s">
        <v>550</v>
      </c>
      <c r="J229" t="s">
        <v>1356</v>
      </c>
      <c r="L229" t="s">
        <v>325</v>
      </c>
      <c r="M229" s="77" t="str">
        <f t="shared" si="8"/>
        <v>View on Google Map</v>
      </c>
    </row>
    <row r="230" spans="1:13" ht="12.75">
      <c r="A230">
        <v>112</v>
      </c>
      <c r="B230" t="s">
        <v>416</v>
      </c>
      <c r="C230" t="str">
        <f t="shared" si="10"/>
        <v>Arctic LTER Site number 112</v>
      </c>
      <c r="D230">
        <v>68.5713195633</v>
      </c>
      <c r="E230">
        <v>-149.565881618</v>
      </c>
      <c r="F230">
        <v>785</v>
      </c>
      <c r="G230" t="s">
        <v>385</v>
      </c>
      <c r="H230" t="s">
        <v>417</v>
      </c>
      <c r="I230" t="s">
        <v>418</v>
      </c>
      <c r="J230" t="s">
        <v>1356</v>
      </c>
      <c r="L230" t="s">
        <v>415</v>
      </c>
      <c r="M230" s="77" t="str">
        <f t="shared" si="8"/>
        <v>View on Google Map</v>
      </c>
    </row>
    <row r="231" spans="1:13" ht="12.75">
      <c r="A231">
        <v>176</v>
      </c>
      <c r="B231" t="s">
        <v>554</v>
      </c>
      <c r="C231" t="str">
        <f t="shared" si="10"/>
        <v>Arctic LTER Site number 176</v>
      </c>
      <c r="D231">
        <v>68.57478333</v>
      </c>
      <c r="E231">
        <v>-149.58205</v>
      </c>
      <c r="F231">
        <v>774</v>
      </c>
      <c r="G231" t="s">
        <v>297</v>
      </c>
      <c r="H231" t="s">
        <v>555</v>
      </c>
      <c r="I231" t="s">
        <v>556</v>
      </c>
      <c r="J231" t="s">
        <v>1356</v>
      </c>
      <c r="L231" t="s">
        <v>325</v>
      </c>
      <c r="M231" s="77" t="str">
        <f t="shared" si="8"/>
        <v>View on Google Map</v>
      </c>
    </row>
    <row r="232" spans="1:13" ht="12.75">
      <c r="A232">
        <v>173</v>
      </c>
      <c r="B232" t="s">
        <v>545</v>
      </c>
      <c r="C232" t="str">
        <f t="shared" si="10"/>
        <v>Arctic LTER Site number 173</v>
      </c>
      <c r="D232">
        <v>68.572546</v>
      </c>
      <c r="E232">
        <v>-149.570268</v>
      </c>
      <c r="F232">
        <v>785</v>
      </c>
      <c r="G232" t="s">
        <v>297</v>
      </c>
      <c r="H232" t="s">
        <v>546</v>
      </c>
      <c r="I232" t="s">
        <v>547</v>
      </c>
      <c r="J232" t="s">
        <v>1356</v>
      </c>
      <c r="L232" t="s">
        <v>325</v>
      </c>
      <c r="M232" s="77" t="str">
        <f t="shared" si="8"/>
        <v>View on Google Map</v>
      </c>
    </row>
    <row r="233" spans="1:13" ht="12.75">
      <c r="A233">
        <v>113</v>
      </c>
      <c r="B233" t="s">
        <v>419</v>
      </c>
      <c r="C233" t="str">
        <f t="shared" si="10"/>
        <v>Arctic LTER Site number 113</v>
      </c>
      <c r="D233">
        <v>68.5755366301</v>
      </c>
      <c r="E233">
        <v>-149.583644456</v>
      </c>
      <c r="F233">
        <v>774</v>
      </c>
      <c r="G233" t="s">
        <v>385</v>
      </c>
      <c r="H233" t="s">
        <v>420</v>
      </c>
      <c r="I233" t="s">
        <v>421</v>
      </c>
      <c r="J233" t="s">
        <v>1356</v>
      </c>
      <c r="L233" t="s">
        <v>415</v>
      </c>
      <c r="M233" s="77" t="str">
        <f t="shared" si="8"/>
        <v>View on Google Map</v>
      </c>
    </row>
    <row r="234" spans="1:13" ht="12.75">
      <c r="A234">
        <v>177</v>
      </c>
      <c r="B234" t="s">
        <v>557</v>
      </c>
      <c r="C234" t="str">
        <f t="shared" si="10"/>
        <v>Arctic LTER Site number 177</v>
      </c>
      <c r="D234">
        <v>68.57754</v>
      </c>
      <c r="E234">
        <v>-149.582003</v>
      </c>
      <c r="F234">
        <v>774</v>
      </c>
      <c r="G234" t="s">
        <v>297</v>
      </c>
      <c r="H234" t="s">
        <v>558</v>
      </c>
      <c r="I234" t="s">
        <v>559</v>
      </c>
      <c r="J234" t="s">
        <v>1356</v>
      </c>
      <c r="L234" t="s">
        <v>325</v>
      </c>
      <c r="M234" s="77" t="str">
        <f t="shared" si="8"/>
        <v>View on Google Map</v>
      </c>
    </row>
    <row r="235" spans="1:13" ht="12.75">
      <c r="A235">
        <v>114</v>
      </c>
      <c r="B235" t="s">
        <v>422</v>
      </c>
      <c r="C235" t="str">
        <f t="shared" si="10"/>
        <v>Arctic LTER Site number 114</v>
      </c>
      <c r="D235">
        <v>68.57956715</v>
      </c>
      <c r="E235">
        <v>-149.58405938</v>
      </c>
      <c r="F235">
        <v>770</v>
      </c>
      <c r="G235" t="s">
        <v>385</v>
      </c>
      <c r="H235" t="s">
        <v>423</v>
      </c>
      <c r="I235" t="s">
        <v>424</v>
      </c>
      <c r="J235" t="s">
        <v>1356</v>
      </c>
      <c r="L235" t="s">
        <v>415</v>
      </c>
      <c r="M235" s="77" t="str">
        <f t="shared" si="8"/>
        <v>View on Google Map</v>
      </c>
    </row>
    <row r="236" spans="1:13" ht="12.75">
      <c r="A236">
        <v>179</v>
      </c>
      <c r="B236" t="s">
        <v>563</v>
      </c>
      <c r="C236" t="str">
        <f t="shared" si="10"/>
        <v>Arctic LTER Site number 179</v>
      </c>
      <c r="D236">
        <v>68.58423333</v>
      </c>
      <c r="E236">
        <v>-149.5836</v>
      </c>
      <c r="F236">
        <v>770</v>
      </c>
      <c r="G236" t="s">
        <v>297</v>
      </c>
      <c r="H236" t="s">
        <v>564</v>
      </c>
      <c r="I236" t="s">
        <v>565</v>
      </c>
      <c r="J236" t="s">
        <v>1356</v>
      </c>
      <c r="L236" t="s">
        <v>325</v>
      </c>
      <c r="M236" s="77" t="str">
        <f t="shared" si="8"/>
        <v>View on Google Map</v>
      </c>
    </row>
    <row r="237" spans="1:13" ht="12.75">
      <c r="A237">
        <v>178</v>
      </c>
      <c r="B237" t="s">
        <v>560</v>
      </c>
      <c r="C237" t="str">
        <f t="shared" si="10"/>
        <v>Arctic LTER Site number 178</v>
      </c>
      <c r="D237">
        <v>68.58143</v>
      </c>
      <c r="E237">
        <v>-149.5861</v>
      </c>
      <c r="F237">
        <v>770</v>
      </c>
      <c r="G237" t="s">
        <v>297</v>
      </c>
      <c r="H237" t="s">
        <v>561</v>
      </c>
      <c r="I237" t="s">
        <v>562</v>
      </c>
      <c r="J237" t="s">
        <v>1356</v>
      </c>
      <c r="L237" t="s">
        <v>325</v>
      </c>
      <c r="M237" s="77" t="str">
        <f t="shared" si="8"/>
        <v>View on Google Map</v>
      </c>
    </row>
    <row r="238" spans="1:13" ht="12.75">
      <c r="A238">
        <v>115</v>
      </c>
      <c r="B238" t="s">
        <v>425</v>
      </c>
      <c r="C238" t="str">
        <f t="shared" si="10"/>
        <v>Arctic LTER Site number 115</v>
      </c>
      <c r="D238">
        <v>68.5873874391</v>
      </c>
      <c r="E238">
        <v>-149.589625877</v>
      </c>
      <c r="F238">
        <v>767</v>
      </c>
      <c r="G238" t="s">
        <v>385</v>
      </c>
      <c r="H238" t="s">
        <v>426</v>
      </c>
      <c r="I238" t="s">
        <v>427</v>
      </c>
      <c r="J238" t="s">
        <v>1356</v>
      </c>
      <c r="L238" t="s">
        <v>415</v>
      </c>
      <c r="M238" s="77" t="str">
        <f t="shared" si="8"/>
        <v>View on Google Map</v>
      </c>
    </row>
    <row r="239" spans="1:13" ht="12.75">
      <c r="A239">
        <v>181</v>
      </c>
      <c r="B239" t="s">
        <v>569</v>
      </c>
      <c r="C239" t="str">
        <f t="shared" si="10"/>
        <v>Arctic LTER Site number 181</v>
      </c>
      <c r="D239">
        <v>68.59491667</v>
      </c>
      <c r="E239">
        <v>-149.586316</v>
      </c>
      <c r="F239">
        <v>754</v>
      </c>
      <c r="G239" t="s">
        <v>297</v>
      </c>
      <c r="H239" t="s">
        <v>570</v>
      </c>
      <c r="I239" t="s">
        <v>571</v>
      </c>
      <c r="J239" t="s">
        <v>1356</v>
      </c>
      <c r="L239" t="s">
        <v>325</v>
      </c>
      <c r="M239" s="77" t="str">
        <f t="shared" si="8"/>
        <v>View on Google Map</v>
      </c>
    </row>
    <row r="240" spans="1:13" ht="12.75">
      <c r="A240">
        <v>180</v>
      </c>
      <c r="B240" t="s">
        <v>566</v>
      </c>
      <c r="C240" t="str">
        <f t="shared" si="10"/>
        <v>Arctic LTER Site number 180</v>
      </c>
      <c r="D240">
        <v>68.589087</v>
      </c>
      <c r="E240">
        <v>-149.589219</v>
      </c>
      <c r="F240">
        <v>767</v>
      </c>
      <c r="G240" t="s">
        <v>297</v>
      </c>
      <c r="H240" t="s">
        <v>567</v>
      </c>
      <c r="I240" t="s">
        <v>568</v>
      </c>
      <c r="J240" t="s">
        <v>1356</v>
      </c>
      <c r="L240" t="s">
        <v>325</v>
      </c>
      <c r="M240" s="77" t="str">
        <f t="shared" si="8"/>
        <v>View on Google Map</v>
      </c>
    </row>
    <row r="241" spans="1:13" ht="12.75">
      <c r="A241">
        <v>116</v>
      </c>
      <c r="B241" t="s">
        <v>428</v>
      </c>
      <c r="C241" t="str">
        <f t="shared" si="10"/>
        <v>Arctic LTER Site number 116</v>
      </c>
      <c r="D241">
        <v>68.5965924039</v>
      </c>
      <c r="E241">
        <v>-149.59264335</v>
      </c>
      <c r="F241">
        <v>754</v>
      </c>
      <c r="G241" t="s">
        <v>385</v>
      </c>
      <c r="H241" t="s">
        <v>429</v>
      </c>
      <c r="I241" t="s">
        <v>430</v>
      </c>
      <c r="J241" t="s">
        <v>1356</v>
      </c>
      <c r="L241" t="s">
        <v>415</v>
      </c>
      <c r="M241" s="77" t="str">
        <f t="shared" si="8"/>
        <v>View on Google Map</v>
      </c>
    </row>
    <row r="242" spans="1:13" ht="12.75">
      <c r="A242">
        <v>431</v>
      </c>
      <c r="B242" t="s">
        <v>983</v>
      </c>
      <c r="C242" t="str">
        <f t="shared" si="10"/>
        <v>Arctic LTER Site number 431</v>
      </c>
      <c r="D242">
        <v>68.582062</v>
      </c>
      <c r="E242">
        <v>-149.622932</v>
      </c>
      <c r="F242">
        <v>806</v>
      </c>
      <c r="G242" t="s">
        <v>385</v>
      </c>
      <c r="H242" t="s">
        <v>984</v>
      </c>
      <c r="I242" t="s">
        <v>985</v>
      </c>
      <c r="J242" t="s">
        <v>1356</v>
      </c>
      <c r="L242" t="s">
        <v>415</v>
      </c>
      <c r="M242" s="77" t="str">
        <f t="shared" si="8"/>
        <v>View on Google Map</v>
      </c>
    </row>
    <row r="243" spans="1:13" ht="12.75">
      <c r="A243">
        <v>444</v>
      </c>
      <c r="B243" t="s">
        <v>1011</v>
      </c>
      <c r="C243" t="str">
        <f t="shared" si="10"/>
        <v>Arctic LTER Site number 444</v>
      </c>
      <c r="D243">
        <v>68.578643</v>
      </c>
      <c r="E243">
        <v>-149.621102</v>
      </c>
      <c r="F243">
        <v>808</v>
      </c>
      <c r="G243" t="s">
        <v>297</v>
      </c>
      <c r="H243" t="s">
        <v>1012</v>
      </c>
      <c r="I243" t="s">
        <v>1013</v>
      </c>
      <c r="J243" t="s">
        <v>1356</v>
      </c>
      <c r="L243" t="s">
        <v>325</v>
      </c>
      <c r="M243" s="77" t="str">
        <f t="shared" si="8"/>
        <v>View on Google Map</v>
      </c>
    </row>
    <row r="244" spans="1:13" ht="12.75">
      <c r="A244">
        <v>535</v>
      </c>
      <c r="B244" t="s">
        <v>1141</v>
      </c>
      <c r="C244" t="s">
        <v>1138</v>
      </c>
      <c r="D244">
        <v>68.585839</v>
      </c>
      <c r="E244">
        <v>-149.622223</v>
      </c>
      <c r="F244">
        <v>805</v>
      </c>
      <c r="G244" t="s">
        <v>297</v>
      </c>
      <c r="J244" t="s">
        <v>1027</v>
      </c>
      <c r="L244" t="s">
        <v>1139</v>
      </c>
      <c r="M244" s="77" t="str">
        <f t="shared" si="8"/>
        <v>View on Google Map</v>
      </c>
    </row>
    <row r="245" spans="1:13" ht="12.75">
      <c r="A245">
        <v>536</v>
      </c>
      <c r="B245" t="s">
        <v>1142</v>
      </c>
      <c r="C245" t="s">
        <v>1138</v>
      </c>
      <c r="D245">
        <v>68.59133</v>
      </c>
      <c r="E245">
        <v>-149.611542</v>
      </c>
      <c r="F245">
        <v>775</v>
      </c>
      <c r="G245" t="s">
        <v>297</v>
      </c>
      <c r="J245" t="s">
        <v>1027</v>
      </c>
      <c r="L245" t="s">
        <v>1139</v>
      </c>
      <c r="M245" s="77" t="str">
        <f t="shared" si="8"/>
        <v>View on Google Map</v>
      </c>
    </row>
    <row r="246" spans="1:13" ht="12.75">
      <c r="A246">
        <v>445</v>
      </c>
      <c r="B246" t="s">
        <v>1014</v>
      </c>
      <c r="C246" t="str">
        <f aca="true" t="shared" si="11" ref="C246:C253">"Arctic LTER Site number "&amp;A246</f>
        <v>Arctic LTER Site number 445</v>
      </c>
      <c r="D246">
        <v>68.58357</v>
      </c>
      <c r="E246">
        <v>-149.62384</v>
      </c>
      <c r="F246">
        <v>808</v>
      </c>
      <c r="G246" t="s">
        <v>297</v>
      </c>
      <c r="H246" t="s">
        <v>1015</v>
      </c>
      <c r="I246" t="s">
        <v>1016</v>
      </c>
      <c r="J246" t="s">
        <v>1356</v>
      </c>
      <c r="L246" t="s">
        <v>325</v>
      </c>
      <c r="M246" s="77" t="str">
        <f t="shared" si="8"/>
        <v>View on Google Map</v>
      </c>
    </row>
    <row r="247" spans="1:13" ht="12.75">
      <c r="A247">
        <v>182</v>
      </c>
      <c r="B247" t="s">
        <v>572</v>
      </c>
      <c r="C247" t="str">
        <f t="shared" si="11"/>
        <v>Arctic LTER Site number 182</v>
      </c>
      <c r="D247">
        <v>68.59688333</v>
      </c>
      <c r="E247">
        <v>-149.60125</v>
      </c>
      <c r="F247">
        <v>754</v>
      </c>
      <c r="G247" t="s">
        <v>297</v>
      </c>
      <c r="H247" t="s">
        <v>573</v>
      </c>
      <c r="I247" t="s">
        <v>574</v>
      </c>
      <c r="J247" t="s">
        <v>1356</v>
      </c>
      <c r="L247" t="s">
        <v>325</v>
      </c>
      <c r="M247" s="77" t="str">
        <f t="shared" si="8"/>
        <v>View on Google Map</v>
      </c>
    </row>
    <row r="248" spans="1:13" ht="12.75">
      <c r="A248">
        <v>183</v>
      </c>
      <c r="B248" t="s">
        <v>575</v>
      </c>
      <c r="C248" t="str">
        <f t="shared" si="11"/>
        <v>Arctic LTER Site number 183</v>
      </c>
      <c r="D248">
        <v>68.598684</v>
      </c>
      <c r="E248">
        <v>-149.599853</v>
      </c>
      <c r="F248">
        <v>754</v>
      </c>
      <c r="G248" t="s">
        <v>297</v>
      </c>
      <c r="H248" t="s">
        <v>576</v>
      </c>
      <c r="I248" t="s">
        <v>577</v>
      </c>
      <c r="J248" t="s">
        <v>1356</v>
      </c>
      <c r="L248" t="s">
        <v>325</v>
      </c>
      <c r="M248" s="77" t="str">
        <f t="shared" si="8"/>
        <v>View on Google Map</v>
      </c>
    </row>
    <row r="249" spans="1:13" ht="12.75">
      <c r="A249">
        <v>117</v>
      </c>
      <c r="B249" t="s">
        <v>431</v>
      </c>
      <c r="C249" t="str">
        <f t="shared" si="11"/>
        <v>Arctic LTER Site number 117</v>
      </c>
      <c r="D249">
        <v>68.6008747982</v>
      </c>
      <c r="E249">
        <v>-149.596582063</v>
      </c>
      <c r="F249">
        <v>742</v>
      </c>
      <c r="G249" t="s">
        <v>385</v>
      </c>
      <c r="H249" t="s">
        <v>432</v>
      </c>
      <c r="I249" t="s">
        <v>433</v>
      </c>
      <c r="J249" t="s">
        <v>1356</v>
      </c>
      <c r="L249" t="s">
        <v>415</v>
      </c>
      <c r="M249" s="77" t="str">
        <f t="shared" si="8"/>
        <v>View on Google Map</v>
      </c>
    </row>
    <row r="250" spans="1:13" ht="12.75">
      <c r="A250">
        <v>187</v>
      </c>
      <c r="B250" t="s">
        <v>584</v>
      </c>
      <c r="C250" t="str">
        <f t="shared" si="11"/>
        <v>Arctic LTER Site number 187</v>
      </c>
      <c r="D250">
        <v>68.61818333</v>
      </c>
      <c r="E250">
        <v>-149.596766</v>
      </c>
      <c r="F250">
        <v>728</v>
      </c>
      <c r="G250" t="s">
        <v>297</v>
      </c>
      <c r="H250" t="s">
        <v>585</v>
      </c>
      <c r="I250" t="s">
        <v>586</v>
      </c>
      <c r="J250" t="s">
        <v>1356</v>
      </c>
      <c r="L250" t="s">
        <v>325</v>
      </c>
      <c r="M250" s="77" t="str">
        <f t="shared" si="8"/>
        <v>View on Google Map</v>
      </c>
    </row>
    <row r="251" spans="1:13" ht="12.75">
      <c r="A251">
        <v>184</v>
      </c>
      <c r="B251" t="s">
        <v>578</v>
      </c>
      <c r="C251" t="str">
        <f t="shared" si="11"/>
        <v>Arctic LTER Site number 184</v>
      </c>
      <c r="D251">
        <v>68.60183</v>
      </c>
      <c r="E251">
        <v>-149.596713</v>
      </c>
      <c r="F251">
        <v>742</v>
      </c>
      <c r="G251" t="s">
        <v>297</v>
      </c>
      <c r="H251" t="s">
        <v>579</v>
      </c>
      <c r="I251" t="s">
        <v>580</v>
      </c>
      <c r="J251" t="s">
        <v>1356</v>
      </c>
      <c r="L251" t="s">
        <v>325</v>
      </c>
      <c r="M251" s="77" t="str">
        <f t="shared" si="8"/>
        <v>View on Google Map</v>
      </c>
    </row>
    <row r="252" spans="1:13" ht="12.75">
      <c r="A252">
        <v>118</v>
      </c>
      <c r="B252" t="s">
        <v>434</v>
      </c>
      <c r="C252" t="str">
        <f t="shared" si="11"/>
        <v>Arctic LTER Site number 118</v>
      </c>
      <c r="D252">
        <v>68.6101575207</v>
      </c>
      <c r="E252">
        <v>-149.582211513</v>
      </c>
      <c r="F252">
        <v>744</v>
      </c>
      <c r="G252" t="s">
        <v>385</v>
      </c>
      <c r="H252" t="s">
        <v>435</v>
      </c>
      <c r="I252" t="s">
        <v>436</v>
      </c>
      <c r="J252" t="s">
        <v>1356</v>
      </c>
      <c r="L252" t="s">
        <v>415</v>
      </c>
      <c r="M252" s="77" t="str">
        <f t="shared" si="8"/>
        <v>View on Google Map</v>
      </c>
    </row>
    <row r="253" spans="1:13" ht="12.75">
      <c r="A253">
        <v>172</v>
      </c>
      <c r="B253" t="s">
        <v>542</v>
      </c>
      <c r="C253" t="str">
        <f t="shared" si="11"/>
        <v>Arctic LTER Site number 172</v>
      </c>
      <c r="D253">
        <v>68.57366666666667</v>
      </c>
      <c r="E253">
        <v>-149.537166666667</v>
      </c>
      <c r="F253">
        <v>808</v>
      </c>
      <c r="G253" t="s">
        <v>297</v>
      </c>
      <c r="H253" t="s">
        <v>543</v>
      </c>
      <c r="I253" t="s">
        <v>544</v>
      </c>
      <c r="J253" t="s">
        <v>1356</v>
      </c>
      <c r="L253" t="s">
        <v>325</v>
      </c>
      <c r="M253" s="77" t="str">
        <f t="shared" si="8"/>
        <v>View on Google Map</v>
      </c>
    </row>
    <row r="254" spans="1:13" ht="12.75">
      <c r="A254">
        <v>533</v>
      </c>
      <c r="B254" t="s">
        <v>1137</v>
      </c>
      <c r="C254" t="s">
        <v>1138</v>
      </c>
      <c r="D254">
        <v>68.6</v>
      </c>
      <c r="E254">
        <v>-149.576</v>
      </c>
      <c r="F254">
        <v>762</v>
      </c>
      <c r="G254" t="s">
        <v>297</v>
      </c>
      <c r="J254" t="s">
        <v>1027</v>
      </c>
      <c r="L254" t="s">
        <v>1139</v>
      </c>
      <c r="M254" s="77" t="str">
        <f t="shared" si="8"/>
        <v>View on Google Map</v>
      </c>
    </row>
    <row r="255" spans="1:13" ht="12.75">
      <c r="A255">
        <v>534</v>
      </c>
      <c r="B255" t="s">
        <v>1140</v>
      </c>
      <c r="C255" t="s">
        <v>1138</v>
      </c>
      <c r="D255">
        <v>68.601493</v>
      </c>
      <c r="E255">
        <v>-149.579071</v>
      </c>
      <c r="F255">
        <v>760</v>
      </c>
      <c r="G255" t="s">
        <v>297</v>
      </c>
      <c r="J255" t="s">
        <v>1027</v>
      </c>
      <c r="L255" t="s">
        <v>1139</v>
      </c>
      <c r="M255" s="77" t="str">
        <f t="shared" si="8"/>
        <v>View on Google Map</v>
      </c>
    </row>
    <row r="256" spans="1:13" ht="12.75">
      <c r="A256">
        <v>185</v>
      </c>
      <c r="B256" t="s">
        <v>581</v>
      </c>
      <c r="C256" t="str">
        <f>"Arctic LTER Site number "&amp;A256</f>
        <v>Arctic LTER Site number 185</v>
      </c>
      <c r="D256">
        <v>68.60853333</v>
      </c>
      <c r="E256">
        <v>-149.587633</v>
      </c>
      <c r="F256">
        <v>744</v>
      </c>
      <c r="G256" t="s">
        <v>297</v>
      </c>
      <c r="H256" t="s">
        <v>582</v>
      </c>
      <c r="I256" t="s">
        <v>583</v>
      </c>
      <c r="J256" t="s">
        <v>1356</v>
      </c>
      <c r="L256" t="s">
        <v>325</v>
      </c>
      <c r="M256" s="77" t="str">
        <f t="shared" si="8"/>
        <v>View on Google Map</v>
      </c>
    </row>
    <row r="257" spans="1:13" ht="12.75">
      <c r="A257">
        <v>547</v>
      </c>
      <c r="B257" t="s">
        <v>1156</v>
      </c>
      <c r="C257" t="s">
        <v>1144</v>
      </c>
      <c r="D257">
        <v>68.611012</v>
      </c>
      <c r="E257">
        <v>-149.573652</v>
      </c>
      <c r="F257">
        <v>744</v>
      </c>
      <c r="G257" t="s">
        <v>297</v>
      </c>
      <c r="J257" t="s">
        <v>1145</v>
      </c>
      <c r="L257" t="s">
        <v>1146</v>
      </c>
      <c r="M257" s="77" t="str">
        <f t="shared" si="8"/>
        <v>View on Google Map</v>
      </c>
    </row>
    <row r="258" spans="1:13" ht="12.75">
      <c r="A258">
        <v>548</v>
      </c>
      <c r="B258" t="s">
        <v>1157</v>
      </c>
      <c r="C258" t="s">
        <v>1144</v>
      </c>
      <c r="D258">
        <v>68.612118</v>
      </c>
      <c r="E258">
        <v>-149.576359</v>
      </c>
      <c r="F258">
        <v>744</v>
      </c>
      <c r="G258" t="s">
        <v>297</v>
      </c>
      <c r="J258" t="s">
        <v>1145</v>
      </c>
      <c r="L258" t="s">
        <v>1146</v>
      </c>
      <c r="M258" s="77" t="str">
        <f t="shared" si="8"/>
        <v>View on Google Map</v>
      </c>
    </row>
    <row r="259" spans="1:13" ht="12.75">
      <c r="A259">
        <v>546</v>
      </c>
      <c r="B259" t="s">
        <v>1155</v>
      </c>
      <c r="C259" t="s">
        <v>1144</v>
      </c>
      <c r="D259">
        <v>68.60895</v>
      </c>
      <c r="E259">
        <v>-149.579074</v>
      </c>
      <c r="F259">
        <v>744</v>
      </c>
      <c r="G259" t="s">
        <v>297</v>
      </c>
      <c r="J259" t="s">
        <v>1145</v>
      </c>
      <c r="L259" t="s">
        <v>1146</v>
      </c>
      <c r="M259" s="77" t="str">
        <f aca="true" t="shared" si="12" ref="M259:M322">HYPERLINK("http://maps.google.com/maps?q="&amp;D259&amp;","&amp;E259,"View on Google Map")</f>
        <v>View on Google Map</v>
      </c>
    </row>
    <row r="260" spans="1:13" ht="12.75">
      <c r="A260">
        <v>545</v>
      </c>
      <c r="B260" t="s">
        <v>1154</v>
      </c>
      <c r="C260" t="s">
        <v>1144</v>
      </c>
      <c r="D260">
        <v>68.609308</v>
      </c>
      <c r="E260">
        <v>-149.573752</v>
      </c>
      <c r="F260">
        <v>744</v>
      </c>
      <c r="G260" t="s">
        <v>297</v>
      </c>
      <c r="J260" t="s">
        <v>1145</v>
      </c>
      <c r="L260" t="s">
        <v>1146</v>
      </c>
      <c r="M260" s="77" t="str">
        <f t="shared" si="12"/>
        <v>View on Google Map</v>
      </c>
    </row>
    <row r="261" spans="1:13" ht="12.75">
      <c r="A261">
        <v>549</v>
      </c>
      <c r="B261" t="s">
        <v>1158</v>
      </c>
      <c r="C261" t="str">
        <f>"Arctic LTER Site number "&amp;A261</f>
        <v>Arctic LTER Site number 549</v>
      </c>
      <c r="G261" t="s">
        <v>297</v>
      </c>
      <c r="J261" t="s">
        <v>1027</v>
      </c>
      <c r="L261" t="s">
        <v>1159</v>
      </c>
      <c r="M261" s="77" t="str">
        <f t="shared" si="12"/>
        <v>View on Google Map</v>
      </c>
    </row>
    <row r="262" spans="1:13" ht="12.75">
      <c r="A262">
        <v>188</v>
      </c>
      <c r="B262" t="s">
        <v>587</v>
      </c>
      <c r="C262" t="str">
        <f>"Arctic LTER Site number "&amp;A262</f>
        <v>Arctic LTER Site number 188</v>
      </c>
      <c r="D262">
        <v>68.61838333</v>
      </c>
      <c r="E262">
        <v>-149.5965</v>
      </c>
      <c r="F262">
        <v>728</v>
      </c>
      <c r="G262" t="s">
        <v>297</v>
      </c>
      <c r="H262" t="s">
        <v>588</v>
      </c>
      <c r="I262" t="s">
        <v>589</v>
      </c>
      <c r="J262" t="s">
        <v>1356</v>
      </c>
      <c r="L262" t="s">
        <v>325</v>
      </c>
      <c r="M262" s="77" t="str">
        <f t="shared" si="12"/>
        <v>View on Google Map</v>
      </c>
    </row>
    <row r="263" spans="1:13" ht="12.75">
      <c r="A263">
        <v>541</v>
      </c>
      <c r="B263" t="s">
        <v>1150</v>
      </c>
      <c r="C263" t="s">
        <v>1144</v>
      </c>
      <c r="D263">
        <v>68.609846</v>
      </c>
      <c r="E263">
        <v>-149.582951</v>
      </c>
      <c r="F263">
        <v>744</v>
      </c>
      <c r="G263" t="s">
        <v>385</v>
      </c>
      <c r="J263" t="s">
        <v>1145</v>
      </c>
      <c r="L263" t="s">
        <v>1146</v>
      </c>
      <c r="M263" s="77" t="str">
        <f t="shared" si="12"/>
        <v>View on Google Map</v>
      </c>
    </row>
    <row r="264" spans="1:13" ht="12.75">
      <c r="A264">
        <v>539</v>
      </c>
      <c r="B264" t="s">
        <v>1148</v>
      </c>
      <c r="C264" t="s">
        <v>1144</v>
      </c>
      <c r="D264">
        <v>68.610576</v>
      </c>
      <c r="E264">
        <v>-149.576018</v>
      </c>
      <c r="F264">
        <v>744</v>
      </c>
      <c r="G264" t="s">
        <v>385</v>
      </c>
      <c r="J264" t="s">
        <v>1145</v>
      </c>
      <c r="L264" t="s">
        <v>1146</v>
      </c>
      <c r="M264" s="77" t="str">
        <f t="shared" si="12"/>
        <v>View on Google Map</v>
      </c>
    </row>
    <row r="265" spans="1:13" ht="12.75">
      <c r="A265">
        <v>538</v>
      </c>
      <c r="B265" t="s">
        <v>1147</v>
      </c>
      <c r="C265" t="s">
        <v>1144</v>
      </c>
      <c r="D265">
        <v>68.610889</v>
      </c>
      <c r="E265">
        <v>-149.576108</v>
      </c>
      <c r="F265">
        <v>744</v>
      </c>
      <c r="G265" t="s">
        <v>297</v>
      </c>
      <c r="J265" t="s">
        <v>1145</v>
      </c>
      <c r="L265" t="s">
        <v>1146</v>
      </c>
      <c r="M265" s="77" t="str">
        <f t="shared" si="12"/>
        <v>View on Google Map</v>
      </c>
    </row>
    <row r="266" spans="1:13" ht="12.75">
      <c r="A266">
        <v>544</v>
      </c>
      <c r="B266" t="s">
        <v>1153</v>
      </c>
      <c r="C266" t="s">
        <v>1144</v>
      </c>
      <c r="D266">
        <v>68.610529</v>
      </c>
      <c r="E266">
        <v>-149.588642</v>
      </c>
      <c r="F266">
        <v>744</v>
      </c>
      <c r="G266" t="s">
        <v>385</v>
      </c>
      <c r="J266" t="s">
        <v>1145</v>
      </c>
      <c r="L266" t="s">
        <v>1146</v>
      </c>
      <c r="M266" s="77" t="str">
        <f t="shared" si="12"/>
        <v>View on Google Map</v>
      </c>
    </row>
    <row r="267" spans="1:13" ht="12.75">
      <c r="A267">
        <v>540</v>
      </c>
      <c r="B267" t="s">
        <v>1149</v>
      </c>
      <c r="C267" t="s">
        <v>1144</v>
      </c>
      <c r="D267">
        <v>68.609842</v>
      </c>
      <c r="E267">
        <v>-149.575346</v>
      </c>
      <c r="F267">
        <v>744</v>
      </c>
      <c r="G267" t="s">
        <v>385</v>
      </c>
      <c r="J267" t="s">
        <v>1145</v>
      </c>
      <c r="L267" t="s">
        <v>1146</v>
      </c>
      <c r="M267" s="77" t="str">
        <f t="shared" si="12"/>
        <v>View on Google Map</v>
      </c>
    </row>
    <row r="268" spans="1:13" ht="12.75">
      <c r="A268">
        <v>542</v>
      </c>
      <c r="B268" t="s">
        <v>1151</v>
      </c>
      <c r="C268" t="s">
        <v>1144</v>
      </c>
      <c r="D268">
        <v>68.609203</v>
      </c>
      <c r="E268">
        <v>-149.588257</v>
      </c>
      <c r="F268">
        <v>744</v>
      </c>
      <c r="G268" t="s">
        <v>385</v>
      </c>
      <c r="J268" t="s">
        <v>1145</v>
      </c>
      <c r="L268" t="s">
        <v>1146</v>
      </c>
      <c r="M268" s="77" t="str">
        <f t="shared" si="12"/>
        <v>View on Google Map</v>
      </c>
    </row>
    <row r="269" spans="1:13" ht="12.75">
      <c r="A269">
        <v>543</v>
      </c>
      <c r="B269" t="s">
        <v>1152</v>
      </c>
      <c r="C269" t="s">
        <v>1144</v>
      </c>
      <c r="D269">
        <v>68.610028</v>
      </c>
      <c r="E269">
        <v>-149.588391</v>
      </c>
      <c r="F269">
        <v>744</v>
      </c>
      <c r="G269" t="s">
        <v>385</v>
      </c>
      <c r="J269" t="s">
        <v>1145</v>
      </c>
      <c r="L269" t="s">
        <v>1146</v>
      </c>
      <c r="M269" s="77" t="str">
        <f t="shared" si="12"/>
        <v>View on Google Map</v>
      </c>
    </row>
    <row r="270" spans="1:13" ht="12.75">
      <c r="A270">
        <v>537</v>
      </c>
      <c r="B270" t="s">
        <v>1143</v>
      </c>
      <c r="C270" t="s">
        <v>1144</v>
      </c>
      <c r="D270">
        <v>68.611514</v>
      </c>
      <c r="E270">
        <v>-149.577617</v>
      </c>
      <c r="F270">
        <v>744</v>
      </c>
      <c r="G270" t="s">
        <v>297</v>
      </c>
      <c r="J270" t="s">
        <v>1145</v>
      </c>
      <c r="L270" t="s">
        <v>1146</v>
      </c>
      <c r="M270" s="77" t="str">
        <f t="shared" si="12"/>
        <v>View on Google Map</v>
      </c>
    </row>
    <row r="271" spans="1:13" ht="12.75">
      <c r="A271">
        <v>15</v>
      </c>
      <c r="B271" t="s">
        <v>328</v>
      </c>
      <c r="C271" t="str">
        <f>"Arctic LTER Site number "&amp;A271</f>
        <v>Arctic LTER Site number 15</v>
      </c>
      <c r="D271">
        <v>68.611284</v>
      </c>
      <c r="E271">
        <v>-149.589809</v>
      </c>
      <c r="F271">
        <v>744</v>
      </c>
      <c r="G271" t="s">
        <v>297</v>
      </c>
      <c r="H271" t="s">
        <v>329</v>
      </c>
      <c r="I271" t="s">
        <v>330</v>
      </c>
      <c r="J271" t="s">
        <v>1356</v>
      </c>
      <c r="K271">
        <v>186</v>
      </c>
      <c r="M271" s="77" t="str">
        <f t="shared" si="12"/>
        <v>View on Google Map</v>
      </c>
    </row>
    <row r="272" spans="1:13" ht="12.75">
      <c r="A272">
        <v>305</v>
      </c>
      <c r="B272" t="s">
        <v>795</v>
      </c>
      <c r="C272" t="s">
        <v>796</v>
      </c>
      <c r="G272" t="s">
        <v>297</v>
      </c>
      <c r="H272" t="s">
        <v>797</v>
      </c>
      <c r="I272" t="s">
        <v>798</v>
      </c>
      <c r="J272" t="s">
        <v>1356</v>
      </c>
      <c r="L272" t="s">
        <v>325</v>
      </c>
      <c r="M272" s="77" t="str">
        <f t="shared" si="12"/>
        <v>View on Google Map</v>
      </c>
    </row>
    <row r="273" spans="1:13" ht="12.75">
      <c r="A273">
        <v>119</v>
      </c>
      <c r="B273" t="s">
        <v>437</v>
      </c>
      <c r="C273" t="str">
        <f>"Arctic LTER Site number "&amp;A273</f>
        <v>Arctic LTER Site number 119</v>
      </c>
      <c r="D273">
        <v>68.6189645132</v>
      </c>
      <c r="E273">
        <v>-149.595497331</v>
      </c>
      <c r="F273">
        <v>728</v>
      </c>
      <c r="G273" t="s">
        <v>385</v>
      </c>
      <c r="H273" t="s">
        <v>438</v>
      </c>
      <c r="I273" t="s">
        <v>439</v>
      </c>
      <c r="J273" t="s">
        <v>1356</v>
      </c>
      <c r="L273" t="s">
        <v>415</v>
      </c>
      <c r="M273" s="77" t="str">
        <f t="shared" si="12"/>
        <v>View on Google Map</v>
      </c>
    </row>
    <row r="274" spans="1:13" ht="12.75">
      <c r="A274">
        <v>244</v>
      </c>
      <c r="B274" t="s">
        <v>703</v>
      </c>
      <c r="C274" t="str">
        <f>"Arctic LTER Site number "&amp;A274</f>
        <v>Arctic LTER Site number 244</v>
      </c>
      <c r="D274">
        <v>68.61938333</v>
      </c>
      <c r="E274">
        <v>-149.595283</v>
      </c>
      <c r="F274">
        <v>728</v>
      </c>
      <c r="G274" t="s">
        <v>297</v>
      </c>
      <c r="H274" t="s">
        <v>704</v>
      </c>
      <c r="I274" t="s">
        <v>705</v>
      </c>
      <c r="J274" t="s">
        <v>1356</v>
      </c>
      <c r="L274" t="s">
        <v>325</v>
      </c>
      <c r="M274" s="77" t="str">
        <f t="shared" si="12"/>
        <v>View on Google Map</v>
      </c>
    </row>
    <row r="275" spans="2:13" ht="12.75">
      <c r="B275" t="s">
        <v>1423</v>
      </c>
      <c r="C275" t="s">
        <v>1376</v>
      </c>
      <c r="D275">
        <v>68.544378</v>
      </c>
      <c r="E275">
        <v>-149.521467</v>
      </c>
      <c r="G275" t="s">
        <v>1378</v>
      </c>
      <c r="J275" s="12" t="s">
        <v>1356</v>
      </c>
      <c r="M275" s="77" t="str">
        <f t="shared" si="12"/>
        <v>View on Google Map</v>
      </c>
    </row>
    <row r="276" spans="2:13" ht="12.75">
      <c r="B276" t="s">
        <v>1427</v>
      </c>
      <c r="C276" t="s">
        <v>1376</v>
      </c>
      <c r="D276">
        <v>68.548205</v>
      </c>
      <c r="E276">
        <v>-149.52195</v>
      </c>
      <c r="G276" t="s">
        <v>1378</v>
      </c>
      <c r="J276" s="12" t="s">
        <v>1356</v>
      </c>
      <c r="M276" s="77" t="str">
        <f t="shared" si="12"/>
        <v>View on Google Map</v>
      </c>
    </row>
    <row r="277" spans="2:13" ht="12.75">
      <c r="B277" t="s">
        <v>1426</v>
      </c>
      <c r="C277" t="s">
        <v>1376</v>
      </c>
      <c r="D277">
        <v>68.548063</v>
      </c>
      <c r="E277">
        <v>-149.521309</v>
      </c>
      <c r="G277" t="s">
        <v>1378</v>
      </c>
      <c r="J277" s="12" t="s">
        <v>1356</v>
      </c>
      <c r="M277" s="77" t="str">
        <f t="shared" si="12"/>
        <v>View on Google Map</v>
      </c>
    </row>
    <row r="278" spans="2:13" ht="12.75">
      <c r="B278" t="s">
        <v>1424</v>
      </c>
      <c r="C278" t="s">
        <v>1376</v>
      </c>
      <c r="D278">
        <v>68.544114</v>
      </c>
      <c r="E278">
        <v>-149.522208</v>
      </c>
      <c r="G278" t="s">
        <v>1378</v>
      </c>
      <c r="J278" s="12" t="s">
        <v>1356</v>
      </c>
      <c r="M278" s="77" t="str">
        <f t="shared" si="12"/>
        <v>View on Google Map</v>
      </c>
    </row>
    <row r="279" spans="2:13" ht="12.75">
      <c r="B279" t="s">
        <v>1425</v>
      </c>
      <c r="C279" t="s">
        <v>1376</v>
      </c>
      <c r="D279">
        <v>68.547874</v>
      </c>
      <c r="E279">
        <v>-149.521589</v>
      </c>
      <c r="G279" t="s">
        <v>1378</v>
      </c>
      <c r="J279" s="12" t="s">
        <v>1356</v>
      </c>
      <c r="M279" s="77" t="str">
        <f t="shared" si="12"/>
        <v>View on Google Map</v>
      </c>
    </row>
    <row r="280" spans="2:13" ht="12.75">
      <c r="B280" t="s">
        <v>1409</v>
      </c>
      <c r="C280" t="s">
        <v>1376</v>
      </c>
      <c r="D280">
        <v>68.616620305</v>
      </c>
      <c r="E280">
        <v>-149.317973961</v>
      </c>
      <c r="F280">
        <v>880.557</v>
      </c>
      <c r="G280" t="s">
        <v>1378</v>
      </c>
      <c r="J280" s="12" t="s">
        <v>1356</v>
      </c>
      <c r="M280" s="77" t="str">
        <f t="shared" si="12"/>
        <v>View on Google Map</v>
      </c>
    </row>
    <row r="281" spans="2:13" ht="12.75">
      <c r="B281" t="s">
        <v>1410</v>
      </c>
      <c r="C281" t="s">
        <v>1376</v>
      </c>
      <c r="D281">
        <v>68.618287679</v>
      </c>
      <c r="E281">
        <v>-149.318578011</v>
      </c>
      <c r="F281">
        <v>877.595</v>
      </c>
      <c r="G281" t="s">
        <v>1378</v>
      </c>
      <c r="J281" s="12" t="s">
        <v>1356</v>
      </c>
      <c r="M281" s="77" t="str">
        <f t="shared" si="12"/>
        <v>View on Google Map</v>
      </c>
    </row>
    <row r="282" spans="2:13" ht="12.75">
      <c r="B282" t="s">
        <v>1411</v>
      </c>
      <c r="C282" t="s">
        <v>1376</v>
      </c>
      <c r="D282">
        <v>68.61954841</v>
      </c>
      <c r="E282">
        <v>-149.318321877</v>
      </c>
      <c r="F282">
        <v>875.593</v>
      </c>
      <c r="G282" t="s">
        <v>1378</v>
      </c>
      <c r="J282" s="12" t="s">
        <v>1356</v>
      </c>
      <c r="M282" s="77" t="str">
        <f t="shared" si="12"/>
        <v>View on Google Map</v>
      </c>
    </row>
    <row r="283" spans="2:13" ht="12.75">
      <c r="B283" t="s">
        <v>1412</v>
      </c>
      <c r="C283" t="s">
        <v>1376</v>
      </c>
      <c r="D283">
        <v>68.621317498</v>
      </c>
      <c r="E283">
        <v>-149.319213643</v>
      </c>
      <c r="F283">
        <v>874.152</v>
      </c>
      <c r="G283" t="s">
        <v>1378</v>
      </c>
      <c r="J283" s="12" t="s">
        <v>1356</v>
      </c>
      <c r="M283" s="77" t="str">
        <f t="shared" si="12"/>
        <v>View on Google Map</v>
      </c>
    </row>
    <row r="284" spans="1:13" ht="12.75">
      <c r="A284">
        <v>11</v>
      </c>
      <c r="B284" t="s">
        <v>318</v>
      </c>
      <c r="C284" t="str">
        <f>"Arctic LTER Site number "&amp;A284</f>
        <v>Arctic LTER Site number 11</v>
      </c>
      <c r="F284">
        <v>884</v>
      </c>
      <c r="G284" t="s">
        <v>297</v>
      </c>
      <c r="H284" t="s">
        <v>319</v>
      </c>
      <c r="I284" t="s">
        <v>320</v>
      </c>
      <c r="J284" t="s">
        <v>1356</v>
      </c>
      <c r="M284" s="77" t="str">
        <f t="shared" si="12"/>
        <v>View on Google Map</v>
      </c>
    </row>
    <row r="285" spans="2:13" ht="12.75">
      <c r="B285" t="s">
        <v>1407</v>
      </c>
      <c r="C285" t="s">
        <v>1376</v>
      </c>
      <c r="D285">
        <v>68.625256623</v>
      </c>
      <c r="E285">
        <v>-149.324633802</v>
      </c>
      <c r="F285">
        <v>862.808</v>
      </c>
      <c r="G285" t="s">
        <v>1378</v>
      </c>
      <c r="J285" s="12" t="s">
        <v>1356</v>
      </c>
      <c r="M285" s="77" t="str">
        <f t="shared" si="12"/>
        <v>View on Google Map</v>
      </c>
    </row>
    <row r="286" spans="2:13" ht="12.75">
      <c r="B286" t="s">
        <v>1408</v>
      </c>
      <c r="C286" t="s">
        <v>1376</v>
      </c>
      <c r="D286">
        <v>68.641922838</v>
      </c>
      <c r="E286">
        <v>-149.342972559</v>
      </c>
      <c r="F286">
        <v>834.626</v>
      </c>
      <c r="G286" t="s">
        <v>1378</v>
      </c>
      <c r="J286" s="12" t="s">
        <v>1356</v>
      </c>
      <c r="M286" s="77" t="str">
        <f t="shared" si="12"/>
        <v>View on Google Map</v>
      </c>
    </row>
    <row r="287" spans="1:13" ht="12.75">
      <c r="A287">
        <v>1141</v>
      </c>
      <c r="B287" t="s">
        <v>1239</v>
      </c>
      <c r="C287" t="str">
        <f aca="true" t="shared" si="13" ref="C287:C314">"Arctic LTER Site number "&amp;A287</f>
        <v>Arctic LTER Site number 1141</v>
      </c>
      <c r="G287" t="s">
        <v>1161</v>
      </c>
      <c r="H287" t="s">
        <v>1240</v>
      </c>
      <c r="J287" t="s">
        <v>1356</v>
      </c>
      <c r="M287" s="77" t="str">
        <f t="shared" si="12"/>
        <v>View on Google Map</v>
      </c>
    </row>
    <row r="288" spans="1:13" ht="12.75">
      <c r="A288">
        <v>1142</v>
      </c>
      <c r="B288" t="s">
        <v>1241</v>
      </c>
      <c r="C288" t="str">
        <f t="shared" si="13"/>
        <v>Arctic LTER Site number 1142</v>
      </c>
      <c r="G288" t="s">
        <v>297</v>
      </c>
      <c r="H288" t="s">
        <v>1242</v>
      </c>
      <c r="J288" t="s">
        <v>1243</v>
      </c>
      <c r="M288" s="77" t="str">
        <f t="shared" si="12"/>
        <v>View on Google Map</v>
      </c>
    </row>
    <row r="289" spans="1:13" ht="12.75">
      <c r="A289">
        <v>1143</v>
      </c>
      <c r="B289" t="s">
        <v>1244</v>
      </c>
      <c r="C289" t="str">
        <f t="shared" si="13"/>
        <v>Arctic LTER Site number 1143</v>
      </c>
      <c r="G289" t="s">
        <v>297</v>
      </c>
      <c r="J289" t="s">
        <v>1243</v>
      </c>
      <c r="M289" s="77" t="str">
        <f t="shared" si="12"/>
        <v>View on Google Map</v>
      </c>
    </row>
    <row r="290" spans="1:13" ht="12.75">
      <c r="A290">
        <v>1140</v>
      </c>
      <c r="B290" t="s">
        <v>1236</v>
      </c>
      <c r="C290" t="str">
        <f t="shared" si="13"/>
        <v>Arctic LTER Site number 1140</v>
      </c>
      <c r="D290">
        <v>68.617081</v>
      </c>
      <c r="E290">
        <v>-149.317799</v>
      </c>
      <c r="G290" t="s">
        <v>1161</v>
      </c>
      <c r="H290" t="s">
        <v>1237</v>
      </c>
      <c r="I290" t="s">
        <v>1238</v>
      </c>
      <c r="J290" t="s">
        <v>1356</v>
      </c>
      <c r="M290" s="77" t="str">
        <f t="shared" si="12"/>
        <v>View on Google Map</v>
      </c>
    </row>
    <row r="291" spans="1:13" ht="12.75">
      <c r="A291">
        <v>1173</v>
      </c>
      <c r="B291" t="s">
        <v>1292</v>
      </c>
      <c r="C291" t="str">
        <f t="shared" si="13"/>
        <v>Arctic LTER Site number 1173</v>
      </c>
      <c r="D291">
        <v>68.61138</v>
      </c>
      <c r="E291">
        <v>-149.311183</v>
      </c>
      <c r="G291" t="s">
        <v>1161</v>
      </c>
      <c r="H291" t="s">
        <v>1293</v>
      </c>
      <c r="J291" t="s">
        <v>1289</v>
      </c>
      <c r="M291" s="77" t="str">
        <f t="shared" si="12"/>
        <v>View on Google Map</v>
      </c>
    </row>
    <row r="292" spans="1:13" ht="12.75">
      <c r="A292">
        <v>1144</v>
      </c>
      <c r="B292" t="s">
        <v>1245</v>
      </c>
      <c r="C292" t="str">
        <f t="shared" si="13"/>
        <v>Arctic LTER Site number 1144</v>
      </c>
      <c r="G292" t="s">
        <v>297</v>
      </c>
      <c r="H292" t="s">
        <v>1245</v>
      </c>
      <c r="J292" t="s">
        <v>1243</v>
      </c>
      <c r="M292" s="77" t="str">
        <f t="shared" si="12"/>
        <v>View on Google Map</v>
      </c>
    </row>
    <row r="293" spans="1:13" ht="12.75">
      <c r="A293">
        <v>1145</v>
      </c>
      <c r="B293" t="s">
        <v>1246</v>
      </c>
      <c r="C293" t="str">
        <f t="shared" si="13"/>
        <v>Arctic LTER Site number 1145</v>
      </c>
      <c r="G293" t="s">
        <v>297</v>
      </c>
      <c r="H293" t="s">
        <v>1246</v>
      </c>
      <c r="J293" t="s">
        <v>1243</v>
      </c>
      <c r="M293" s="77" t="str">
        <f t="shared" si="12"/>
        <v>View on Google Map</v>
      </c>
    </row>
    <row r="294" spans="1:13" ht="12.75">
      <c r="A294">
        <v>1146</v>
      </c>
      <c r="B294" t="s">
        <v>1247</v>
      </c>
      <c r="C294" t="str">
        <f t="shared" si="13"/>
        <v>Arctic LTER Site number 1146</v>
      </c>
      <c r="G294" t="s">
        <v>1161</v>
      </c>
      <c r="H294" t="s">
        <v>1247</v>
      </c>
      <c r="J294" t="s">
        <v>1243</v>
      </c>
      <c r="M294" s="77" t="str">
        <f t="shared" si="12"/>
        <v>View on Google Map</v>
      </c>
    </row>
    <row r="295" spans="1:13" ht="12.75">
      <c r="A295">
        <v>1147</v>
      </c>
      <c r="B295" t="s">
        <v>1248</v>
      </c>
      <c r="C295" t="str">
        <f t="shared" si="13"/>
        <v>Arctic LTER Site number 1147</v>
      </c>
      <c r="G295" t="s">
        <v>1161</v>
      </c>
      <c r="H295" t="s">
        <v>1248</v>
      </c>
      <c r="J295" t="s">
        <v>1243</v>
      </c>
      <c r="M295" s="77" t="str">
        <f t="shared" si="12"/>
        <v>View on Google Map</v>
      </c>
    </row>
    <row r="296" spans="1:13" ht="12.75">
      <c r="A296">
        <v>1148</v>
      </c>
      <c r="B296" t="s">
        <v>1249</v>
      </c>
      <c r="C296" t="str">
        <f t="shared" si="13"/>
        <v>Arctic LTER Site number 1148</v>
      </c>
      <c r="G296" t="s">
        <v>1161</v>
      </c>
      <c r="H296" t="s">
        <v>1249</v>
      </c>
      <c r="I296" t="s">
        <v>1250</v>
      </c>
      <c r="J296" t="s">
        <v>1243</v>
      </c>
      <c r="M296" s="77" t="str">
        <f t="shared" si="12"/>
        <v>View on Google Map</v>
      </c>
    </row>
    <row r="297" spans="1:13" ht="12.75">
      <c r="A297">
        <v>1149</v>
      </c>
      <c r="B297" t="s">
        <v>1251</v>
      </c>
      <c r="C297" t="str">
        <f t="shared" si="13"/>
        <v>Arctic LTER Site number 1149</v>
      </c>
      <c r="G297" t="s">
        <v>1161</v>
      </c>
      <c r="H297" t="s">
        <v>1251</v>
      </c>
      <c r="I297" t="s">
        <v>1252</v>
      </c>
      <c r="J297" t="s">
        <v>1243</v>
      </c>
      <c r="M297" s="77" t="str">
        <f t="shared" si="12"/>
        <v>View on Google Map</v>
      </c>
    </row>
    <row r="298" spans="1:13" ht="12.75">
      <c r="A298">
        <v>1150</v>
      </c>
      <c r="B298" t="s">
        <v>1253</v>
      </c>
      <c r="C298" t="str">
        <f t="shared" si="13"/>
        <v>Arctic LTER Site number 1150</v>
      </c>
      <c r="G298" t="s">
        <v>1161</v>
      </c>
      <c r="H298" t="s">
        <v>1253</v>
      </c>
      <c r="I298" t="s">
        <v>1254</v>
      </c>
      <c r="J298" t="s">
        <v>1243</v>
      </c>
      <c r="M298" s="77" t="str">
        <f t="shared" si="12"/>
        <v>View on Google Map</v>
      </c>
    </row>
    <row r="299" spans="1:13" ht="12.75">
      <c r="A299">
        <v>1151</v>
      </c>
      <c r="B299" t="s">
        <v>1255</v>
      </c>
      <c r="C299" t="str">
        <f t="shared" si="13"/>
        <v>Arctic LTER Site number 1151</v>
      </c>
      <c r="G299" t="s">
        <v>1161</v>
      </c>
      <c r="H299" t="s">
        <v>1255</v>
      </c>
      <c r="I299" t="s">
        <v>1256</v>
      </c>
      <c r="J299" t="s">
        <v>1243</v>
      </c>
      <c r="M299" s="77" t="str">
        <f t="shared" si="12"/>
        <v>View on Google Map</v>
      </c>
    </row>
    <row r="300" spans="1:13" ht="12.75">
      <c r="A300">
        <v>1152</v>
      </c>
      <c r="B300" t="s">
        <v>1257</v>
      </c>
      <c r="C300" t="str">
        <f t="shared" si="13"/>
        <v>Arctic LTER Site number 1152</v>
      </c>
      <c r="G300" t="s">
        <v>1161</v>
      </c>
      <c r="H300" t="s">
        <v>1257</v>
      </c>
      <c r="I300" t="s">
        <v>1258</v>
      </c>
      <c r="J300" t="s">
        <v>1243</v>
      </c>
      <c r="M300" s="77" t="str">
        <f t="shared" si="12"/>
        <v>View on Google Map</v>
      </c>
    </row>
    <row r="301" spans="1:13" ht="12.75">
      <c r="A301">
        <v>1153</v>
      </c>
      <c r="B301" t="s">
        <v>1259</v>
      </c>
      <c r="C301" t="str">
        <f t="shared" si="13"/>
        <v>Arctic LTER Site number 1153</v>
      </c>
      <c r="G301" t="s">
        <v>1161</v>
      </c>
      <c r="H301" t="s">
        <v>1259</v>
      </c>
      <c r="I301" t="s">
        <v>1260</v>
      </c>
      <c r="J301" t="s">
        <v>1243</v>
      </c>
      <c r="M301" s="77" t="str">
        <f t="shared" si="12"/>
        <v>View on Google Map</v>
      </c>
    </row>
    <row r="302" spans="1:13" ht="12.75">
      <c r="A302">
        <v>1154</v>
      </c>
      <c r="B302" t="s">
        <v>1261</v>
      </c>
      <c r="C302" t="str">
        <f t="shared" si="13"/>
        <v>Arctic LTER Site number 1154</v>
      </c>
      <c r="G302" t="s">
        <v>1161</v>
      </c>
      <c r="H302" t="s">
        <v>1261</v>
      </c>
      <c r="I302" t="s">
        <v>1262</v>
      </c>
      <c r="J302" t="s">
        <v>1243</v>
      </c>
      <c r="M302" s="77" t="str">
        <f t="shared" si="12"/>
        <v>View on Google Map</v>
      </c>
    </row>
    <row r="303" spans="1:13" ht="12.75">
      <c r="A303">
        <v>1155</v>
      </c>
      <c r="B303" t="s">
        <v>1263</v>
      </c>
      <c r="C303" t="str">
        <f t="shared" si="13"/>
        <v>Arctic LTER Site number 1155</v>
      </c>
      <c r="G303" t="s">
        <v>1161</v>
      </c>
      <c r="H303" t="s">
        <v>1263</v>
      </c>
      <c r="I303" t="s">
        <v>1264</v>
      </c>
      <c r="J303" t="s">
        <v>1243</v>
      </c>
      <c r="M303" s="77" t="str">
        <f t="shared" si="12"/>
        <v>View on Google Map</v>
      </c>
    </row>
    <row r="304" spans="1:13" ht="12.75">
      <c r="A304">
        <v>1156</v>
      </c>
      <c r="B304" t="s">
        <v>1265</v>
      </c>
      <c r="C304" t="str">
        <f t="shared" si="13"/>
        <v>Arctic LTER Site number 1156</v>
      </c>
      <c r="G304" t="s">
        <v>1161</v>
      </c>
      <c r="H304" t="s">
        <v>1265</v>
      </c>
      <c r="I304" t="s">
        <v>1266</v>
      </c>
      <c r="J304" t="s">
        <v>1243</v>
      </c>
      <c r="M304" s="77" t="str">
        <f t="shared" si="12"/>
        <v>View on Google Map</v>
      </c>
    </row>
    <row r="305" spans="1:13" ht="12.75">
      <c r="A305">
        <v>1157</v>
      </c>
      <c r="B305" t="s">
        <v>1267</v>
      </c>
      <c r="C305" t="str">
        <f t="shared" si="13"/>
        <v>Arctic LTER Site number 1157</v>
      </c>
      <c r="G305" t="s">
        <v>1161</v>
      </c>
      <c r="H305" t="s">
        <v>1267</v>
      </c>
      <c r="I305" t="s">
        <v>1268</v>
      </c>
      <c r="J305" t="s">
        <v>1243</v>
      </c>
      <c r="M305" s="77" t="str">
        <f t="shared" si="12"/>
        <v>View on Google Map</v>
      </c>
    </row>
    <row r="306" spans="1:13" ht="12.75">
      <c r="A306">
        <v>1158</v>
      </c>
      <c r="B306" t="s">
        <v>1269</v>
      </c>
      <c r="C306" t="str">
        <f t="shared" si="13"/>
        <v>Arctic LTER Site number 1158</v>
      </c>
      <c r="G306" t="s">
        <v>1161</v>
      </c>
      <c r="H306" t="s">
        <v>1269</v>
      </c>
      <c r="I306" t="s">
        <v>1270</v>
      </c>
      <c r="J306" t="s">
        <v>1243</v>
      </c>
      <c r="M306" s="77" t="str">
        <f t="shared" si="12"/>
        <v>View on Google Map</v>
      </c>
    </row>
    <row r="307" spans="1:13" ht="12.75">
      <c r="A307">
        <v>1159</v>
      </c>
      <c r="B307" t="s">
        <v>1271</v>
      </c>
      <c r="C307" t="str">
        <f t="shared" si="13"/>
        <v>Arctic LTER Site number 1159</v>
      </c>
      <c r="G307" t="s">
        <v>1161</v>
      </c>
      <c r="H307" t="s">
        <v>1271</v>
      </c>
      <c r="I307" t="s">
        <v>1272</v>
      </c>
      <c r="J307" t="s">
        <v>1243</v>
      </c>
      <c r="M307" s="77" t="str">
        <f t="shared" si="12"/>
        <v>View on Google Map</v>
      </c>
    </row>
    <row r="308" spans="1:13" ht="12.75">
      <c r="A308">
        <v>1160</v>
      </c>
      <c r="B308" t="s">
        <v>1273</v>
      </c>
      <c r="C308" t="str">
        <f t="shared" si="13"/>
        <v>Arctic LTER Site number 1160</v>
      </c>
      <c r="G308" t="s">
        <v>1161</v>
      </c>
      <c r="H308" t="s">
        <v>1273</v>
      </c>
      <c r="I308" t="s">
        <v>1274</v>
      </c>
      <c r="J308" t="s">
        <v>1243</v>
      </c>
      <c r="M308" s="77" t="str">
        <f t="shared" si="12"/>
        <v>View on Google Map</v>
      </c>
    </row>
    <row r="309" spans="1:13" ht="12.75">
      <c r="A309">
        <v>1161</v>
      </c>
      <c r="B309" t="s">
        <v>1275</v>
      </c>
      <c r="C309" t="str">
        <f t="shared" si="13"/>
        <v>Arctic LTER Site number 1161</v>
      </c>
      <c r="G309" t="s">
        <v>1161</v>
      </c>
      <c r="H309" t="s">
        <v>1275</v>
      </c>
      <c r="I309" t="s">
        <v>1276</v>
      </c>
      <c r="J309" t="s">
        <v>1243</v>
      </c>
      <c r="M309" s="77" t="str">
        <f t="shared" si="12"/>
        <v>View on Google Map</v>
      </c>
    </row>
    <row r="310" spans="1:13" ht="12.75">
      <c r="A310">
        <v>1162</v>
      </c>
      <c r="B310" t="s">
        <v>1277</v>
      </c>
      <c r="C310" t="str">
        <f t="shared" si="13"/>
        <v>Arctic LTER Site number 1162</v>
      </c>
      <c r="G310" t="s">
        <v>1161</v>
      </c>
      <c r="H310" t="s">
        <v>1277</v>
      </c>
      <c r="I310" t="s">
        <v>1278</v>
      </c>
      <c r="J310" t="s">
        <v>1243</v>
      </c>
      <c r="M310" s="77" t="str">
        <f t="shared" si="12"/>
        <v>View on Google Map</v>
      </c>
    </row>
    <row r="311" spans="1:13" ht="12.75">
      <c r="A311">
        <v>1163</v>
      </c>
      <c r="B311" t="s">
        <v>1279</v>
      </c>
      <c r="C311" t="str">
        <f t="shared" si="13"/>
        <v>Arctic LTER Site number 1163</v>
      </c>
      <c r="G311" t="s">
        <v>1161</v>
      </c>
      <c r="H311" t="s">
        <v>1279</v>
      </c>
      <c r="I311" t="s">
        <v>1280</v>
      </c>
      <c r="J311" t="s">
        <v>1243</v>
      </c>
      <c r="M311" s="77" t="str">
        <f t="shared" si="12"/>
        <v>View on Google Map</v>
      </c>
    </row>
    <row r="312" spans="1:13" ht="12.75">
      <c r="A312">
        <v>1164</v>
      </c>
      <c r="B312" t="s">
        <v>1281</v>
      </c>
      <c r="C312" t="str">
        <f t="shared" si="13"/>
        <v>Arctic LTER Site number 1164</v>
      </c>
      <c r="G312" t="s">
        <v>1161</v>
      </c>
      <c r="H312" t="s">
        <v>1281</v>
      </c>
      <c r="I312" t="s">
        <v>1282</v>
      </c>
      <c r="J312" t="s">
        <v>1243</v>
      </c>
      <c r="M312" s="77" t="str">
        <f t="shared" si="12"/>
        <v>View on Google Map</v>
      </c>
    </row>
    <row r="313" spans="1:13" ht="12.75">
      <c r="A313">
        <v>1165</v>
      </c>
      <c r="B313" t="s">
        <v>1283</v>
      </c>
      <c r="C313" t="str">
        <f t="shared" si="13"/>
        <v>Arctic LTER Site number 1165</v>
      </c>
      <c r="G313" t="s">
        <v>1161</v>
      </c>
      <c r="H313" t="s">
        <v>1283</v>
      </c>
      <c r="J313" t="s">
        <v>1243</v>
      </c>
      <c r="M313" s="77" t="str">
        <f t="shared" si="12"/>
        <v>View on Google Map</v>
      </c>
    </row>
    <row r="314" spans="1:13" ht="12.75">
      <c r="A314">
        <v>1166</v>
      </c>
      <c r="B314" t="s">
        <v>1284</v>
      </c>
      <c r="C314" t="str">
        <f t="shared" si="13"/>
        <v>Arctic LTER Site number 1166</v>
      </c>
      <c r="G314" t="s">
        <v>1161</v>
      </c>
      <c r="H314" t="s">
        <v>1284</v>
      </c>
      <c r="J314" t="s">
        <v>1243</v>
      </c>
      <c r="M314" s="77" t="str">
        <f t="shared" si="12"/>
        <v>View on Google Map</v>
      </c>
    </row>
    <row r="315" spans="1:13" ht="12.75">
      <c r="A315">
        <v>1167</v>
      </c>
      <c r="B315" t="s">
        <v>1285</v>
      </c>
      <c r="C315" t="s">
        <v>1286</v>
      </c>
      <c r="G315" t="s">
        <v>1161</v>
      </c>
      <c r="H315" t="s">
        <v>1285</v>
      </c>
      <c r="J315" t="s">
        <v>1287</v>
      </c>
      <c r="M315" s="77" t="str">
        <f t="shared" si="12"/>
        <v>View on Google Map</v>
      </c>
    </row>
    <row r="316" spans="1:13" ht="12.75">
      <c r="A316">
        <v>1168</v>
      </c>
      <c r="B316" t="s">
        <v>1288</v>
      </c>
      <c r="C316" t="s">
        <v>1286</v>
      </c>
      <c r="G316" t="s">
        <v>1161</v>
      </c>
      <c r="H316" t="s">
        <v>1288</v>
      </c>
      <c r="J316" t="s">
        <v>1287</v>
      </c>
      <c r="M316" s="77" t="str">
        <f t="shared" si="12"/>
        <v>View on Google Map</v>
      </c>
    </row>
    <row r="317" spans="1:13" ht="12.75">
      <c r="A317">
        <v>125</v>
      </c>
      <c r="B317" t="s">
        <v>444</v>
      </c>
      <c r="C317" t="str">
        <f>"Arctic LTER Site number "&amp;A317</f>
        <v>Arctic LTER Site number 125</v>
      </c>
      <c r="D317">
        <v>68.52364</v>
      </c>
      <c r="E317">
        <v>-149.48141</v>
      </c>
      <c r="F317">
        <v>881</v>
      </c>
      <c r="G317" t="s">
        <v>385</v>
      </c>
      <c r="H317" t="s">
        <v>445</v>
      </c>
      <c r="J317" t="s">
        <v>1356</v>
      </c>
      <c r="L317" t="s">
        <v>301</v>
      </c>
      <c r="M317" s="77" t="str">
        <f t="shared" si="12"/>
        <v>View on Google Map</v>
      </c>
    </row>
    <row r="318" spans="1:13" ht="12.75">
      <c r="A318">
        <v>110</v>
      </c>
      <c r="B318" t="s">
        <v>410</v>
      </c>
      <c r="C318" t="str">
        <f>"Arctic LTER Site number "&amp;A318</f>
        <v>Arctic LTER Site number 110</v>
      </c>
      <c r="D318">
        <v>68.68738</v>
      </c>
      <c r="E318">
        <v>-149.67459</v>
      </c>
      <c r="F318">
        <v>747</v>
      </c>
      <c r="G318" t="s">
        <v>385</v>
      </c>
      <c r="H318" t="s">
        <v>411</v>
      </c>
      <c r="J318" t="s">
        <v>1356</v>
      </c>
      <c r="M318" s="77" t="str">
        <f t="shared" si="12"/>
        <v>View on Google Map</v>
      </c>
    </row>
    <row r="319" spans="1:13" ht="12.75">
      <c r="A319">
        <v>159</v>
      </c>
      <c r="B319" t="s">
        <v>510</v>
      </c>
      <c r="C319" t="str">
        <f>"Arctic LTER Site number "&amp;A319</f>
        <v>Arctic LTER Site number 159</v>
      </c>
      <c r="D319">
        <v>68.38333333333334</v>
      </c>
      <c r="E319">
        <v>-149.91666666666666</v>
      </c>
      <c r="F319">
        <v>681</v>
      </c>
      <c r="G319" t="s">
        <v>385</v>
      </c>
      <c r="H319" t="s">
        <v>511</v>
      </c>
      <c r="J319" t="s">
        <v>1356</v>
      </c>
      <c r="L319" t="s">
        <v>301</v>
      </c>
      <c r="M319" s="77" t="str">
        <f t="shared" si="12"/>
        <v>View on Google Map</v>
      </c>
    </row>
    <row r="320" spans="2:13" ht="12.75">
      <c r="B320" t="s">
        <v>1419</v>
      </c>
      <c r="C320" t="s">
        <v>1380</v>
      </c>
      <c r="D320">
        <v>68.59004999999999</v>
      </c>
      <c r="E320">
        <v>-149.724441666667</v>
      </c>
      <c r="G320" t="s">
        <v>1378</v>
      </c>
      <c r="J320" s="12" t="s">
        <v>1356</v>
      </c>
      <c r="M320" s="77" t="str">
        <f t="shared" si="12"/>
        <v>View on Google Map</v>
      </c>
    </row>
    <row r="321" spans="2:13" ht="12.75">
      <c r="B321" t="s">
        <v>1418</v>
      </c>
      <c r="C321" t="s">
        <v>1380</v>
      </c>
      <c r="D321">
        <v>68.59021944444444</v>
      </c>
      <c r="E321">
        <v>-149.725272222222</v>
      </c>
      <c r="G321" t="s">
        <v>1378</v>
      </c>
      <c r="J321" s="12" t="s">
        <v>1356</v>
      </c>
      <c r="M321" s="77" t="str">
        <f t="shared" si="12"/>
        <v>View on Google Map</v>
      </c>
    </row>
    <row r="322" spans="1:13" ht="12.75">
      <c r="A322">
        <v>32</v>
      </c>
      <c r="B322" t="s">
        <v>360</v>
      </c>
      <c r="C322" t="str">
        <f>"Arctic LTER Site number "&amp;A322</f>
        <v>Arctic LTER Site number 32</v>
      </c>
      <c r="D322">
        <v>68.9335</v>
      </c>
      <c r="E322">
        <v>-150.306</v>
      </c>
      <c r="G322" t="s">
        <v>297</v>
      </c>
      <c r="H322" t="s">
        <v>361</v>
      </c>
      <c r="J322" t="s">
        <v>358</v>
      </c>
      <c r="L322" t="s">
        <v>359</v>
      </c>
      <c r="M322" s="77" t="str">
        <f t="shared" si="12"/>
        <v>View on Google Map</v>
      </c>
    </row>
    <row r="323" spans="1:13" ht="12.75">
      <c r="A323">
        <v>33</v>
      </c>
      <c r="B323" t="s">
        <v>362</v>
      </c>
      <c r="C323" t="str">
        <f>"Arctic LTER Site number "&amp;A323</f>
        <v>Arctic LTER Site number 33</v>
      </c>
      <c r="D323">
        <v>68.908</v>
      </c>
      <c r="E323">
        <v>-150.114</v>
      </c>
      <c r="G323" t="s">
        <v>297</v>
      </c>
      <c r="H323" t="s">
        <v>363</v>
      </c>
      <c r="J323" t="s">
        <v>358</v>
      </c>
      <c r="L323" t="s">
        <v>359</v>
      </c>
      <c r="M323" s="77" t="str">
        <f aca="true" t="shared" si="14" ref="M323:M386">HYPERLINK("http://maps.google.com/maps?q="&amp;D323&amp;","&amp;E323,"View on Google Map")</f>
        <v>View on Google Map</v>
      </c>
    </row>
    <row r="324" spans="1:13" ht="12.75">
      <c r="A324">
        <v>1</v>
      </c>
      <c r="B324" t="s">
        <v>1396</v>
      </c>
      <c r="C324" t="s">
        <v>1397</v>
      </c>
      <c r="D324">
        <v>68.63910374722222</v>
      </c>
      <c r="E324">
        <v>-149.394325569444</v>
      </c>
      <c r="F324">
        <v>750.566</v>
      </c>
      <c r="G324" t="s">
        <v>1378</v>
      </c>
      <c r="J324" s="12" t="s">
        <v>1356</v>
      </c>
      <c r="M324" s="77" t="str">
        <f t="shared" si="14"/>
        <v>View on Google Map</v>
      </c>
    </row>
    <row r="325" spans="1:13" ht="12.75">
      <c r="A325">
        <v>1</v>
      </c>
      <c r="B325" t="s">
        <v>1398</v>
      </c>
      <c r="C325" t="s">
        <v>1380</v>
      </c>
      <c r="D325">
        <v>68.63806045555556</v>
      </c>
      <c r="E325">
        <v>-149.391843363889</v>
      </c>
      <c r="F325">
        <v>750.601</v>
      </c>
      <c r="G325" t="s">
        <v>1378</v>
      </c>
      <c r="J325" s="12" t="s">
        <v>1356</v>
      </c>
      <c r="M325" s="77" t="str">
        <f t="shared" si="14"/>
        <v>View on Google Map</v>
      </c>
    </row>
    <row r="326" spans="1:13" ht="12.75">
      <c r="A326">
        <v>1</v>
      </c>
      <c r="B326" t="s">
        <v>1395</v>
      </c>
      <c r="C326" t="s">
        <v>1383</v>
      </c>
      <c r="D326">
        <v>68.64074786666667</v>
      </c>
      <c r="E326">
        <v>-149.400561111111</v>
      </c>
      <c r="F326">
        <v>747.744</v>
      </c>
      <c r="G326" t="s">
        <v>1378</v>
      </c>
      <c r="J326" s="12" t="s">
        <v>1356</v>
      </c>
      <c r="M326" s="77" t="str">
        <f t="shared" si="14"/>
        <v>View on Google Map</v>
      </c>
    </row>
    <row r="327" spans="1:13" ht="12.75">
      <c r="A327">
        <v>1</v>
      </c>
      <c r="B327" t="s">
        <v>1399</v>
      </c>
      <c r="C327" t="s">
        <v>1380</v>
      </c>
      <c r="D327">
        <v>68.63839964722223</v>
      </c>
      <c r="E327">
        <v>-149.389229505556</v>
      </c>
      <c r="F327">
        <v>752.799</v>
      </c>
      <c r="G327" t="s">
        <v>1378</v>
      </c>
      <c r="J327" s="12" t="s">
        <v>1356</v>
      </c>
      <c r="M327" s="77" t="str">
        <f t="shared" si="14"/>
        <v>View on Google Map</v>
      </c>
    </row>
    <row r="328" spans="1:13" ht="12.75">
      <c r="A328">
        <v>1</v>
      </c>
      <c r="B328" t="s">
        <v>1400</v>
      </c>
      <c r="C328" t="s">
        <v>1380</v>
      </c>
      <c r="D328">
        <v>68.63744512777778</v>
      </c>
      <c r="E328">
        <v>-149.386685694444</v>
      </c>
      <c r="F328">
        <v>753.32</v>
      </c>
      <c r="G328" t="s">
        <v>1378</v>
      </c>
      <c r="J328" s="12" t="s">
        <v>1356</v>
      </c>
      <c r="M328" s="77" t="str">
        <f t="shared" si="14"/>
        <v>View on Google Map</v>
      </c>
    </row>
    <row r="329" spans="1:13" ht="12.75">
      <c r="A329">
        <v>1</v>
      </c>
      <c r="B329" t="s">
        <v>1392</v>
      </c>
      <c r="C329" t="s">
        <v>1376</v>
      </c>
      <c r="D329">
        <v>68.64205425</v>
      </c>
      <c r="E329">
        <v>-149.403500566667</v>
      </c>
      <c r="F329">
        <v>746.268</v>
      </c>
      <c r="G329" t="s">
        <v>1378</v>
      </c>
      <c r="J329" s="12" t="s">
        <v>1356</v>
      </c>
      <c r="M329" s="77" t="str">
        <f t="shared" si="14"/>
        <v>View on Google Map</v>
      </c>
    </row>
    <row r="330" spans="1:13" ht="12.75">
      <c r="A330">
        <v>1</v>
      </c>
      <c r="B330" t="s">
        <v>1393</v>
      </c>
      <c r="C330" t="s">
        <v>1394</v>
      </c>
      <c r="D330">
        <v>68.64146065277778</v>
      </c>
      <c r="E330">
        <v>-149.401870988889</v>
      </c>
      <c r="F330">
        <v>747.175</v>
      </c>
      <c r="G330" t="s">
        <v>1378</v>
      </c>
      <c r="J330" s="12" t="s">
        <v>1356</v>
      </c>
      <c r="M330" s="77" t="str">
        <f t="shared" si="14"/>
        <v>View on Google Map</v>
      </c>
    </row>
    <row r="331" spans="1:13" ht="12.75">
      <c r="A331">
        <v>1</v>
      </c>
      <c r="B331" t="s">
        <v>1391</v>
      </c>
      <c r="C331" t="s">
        <v>1376</v>
      </c>
      <c r="D331">
        <v>68.64315984166667</v>
      </c>
      <c r="E331">
        <v>-149.403267013889</v>
      </c>
      <c r="F331">
        <v>746.552</v>
      </c>
      <c r="G331" t="s">
        <v>1378</v>
      </c>
      <c r="J331" s="12" t="s">
        <v>1356</v>
      </c>
      <c r="M331" s="77" t="str">
        <f t="shared" si="14"/>
        <v>View on Google Map</v>
      </c>
    </row>
    <row r="332" spans="1:13" ht="12.75">
      <c r="A332">
        <v>1</v>
      </c>
      <c r="B332" t="s">
        <v>1401</v>
      </c>
      <c r="C332" t="s">
        <v>1383</v>
      </c>
      <c r="D332">
        <v>68.63673143055556</v>
      </c>
      <c r="E332">
        <v>-149.383186836111</v>
      </c>
      <c r="F332">
        <v>755.193</v>
      </c>
      <c r="G332" t="s">
        <v>1378</v>
      </c>
      <c r="J332" s="12" t="s">
        <v>1356</v>
      </c>
      <c r="M332" s="77" t="str">
        <f t="shared" si="14"/>
        <v>View on Google Map</v>
      </c>
    </row>
    <row r="333" spans="1:13" ht="12.75">
      <c r="A333">
        <v>1</v>
      </c>
      <c r="B333" t="s">
        <v>1390</v>
      </c>
      <c r="C333" t="s">
        <v>1383</v>
      </c>
      <c r="D333">
        <v>68.64362993611111</v>
      </c>
      <c r="E333">
        <v>-149.402497733333</v>
      </c>
      <c r="F333">
        <v>745.852</v>
      </c>
      <c r="G333" t="s">
        <v>1378</v>
      </c>
      <c r="J333" s="12" t="s">
        <v>1356</v>
      </c>
      <c r="M333" s="77" t="str">
        <f t="shared" si="14"/>
        <v>View on Google Map</v>
      </c>
    </row>
    <row r="334" spans="1:13" ht="12.75">
      <c r="A334">
        <v>1</v>
      </c>
      <c r="B334" t="s">
        <v>1389</v>
      </c>
      <c r="C334" t="s">
        <v>1380</v>
      </c>
      <c r="D334">
        <v>68.64465911388889</v>
      </c>
      <c r="E334">
        <v>-149.405160461111</v>
      </c>
      <c r="F334">
        <v>744.061</v>
      </c>
      <c r="G334" t="s">
        <v>1378</v>
      </c>
      <c r="J334" s="12" t="s">
        <v>1356</v>
      </c>
      <c r="M334" s="77" t="str">
        <f t="shared" si="14"/>
        <v>View on Google Map</v>
      </c>
    </row>
    <row r="335" spans="1:13" ht="12.75">
      <c r="A335">
        <v>1</v>
      </c>
      <c r="B335" t="s">
        <v>1388</v>
      </c>
      <c r="C335" t="s">
        <v>1376</v>
      </c>
      <c r="D335">
        <v>68.6463382</v>
      </c>
      <c r="E335">
        <v>-149.410026416667</v>
      </c>
      <c r="F335">
        <v>741.689</v>
      </c>
      <c r="G335" t="s">
        <v>1378</v>
      </c>
      <c r="J335" s="12" t="s">
        <v>1356</v>
      </c>
      <c r="M335" s="77" t="str">
        <f t="shared" si="14"/>
        <v>View on Google Map</v>
      </c>
    </row>
    <row r="336" spans="1:13" ht="12.75">
      <c r="A336">
        <v>1</v>
      </c>
      <c r="B336" t="s">
        <v>1386</v>
      </c>
      <c r="C336" t="s">
        <v>1387</v>
      </c>
      <c r="D336">
        <v>68.64622884166667</v>
      </c>
      <c r="E336">
        <v>-149.409090213889</v>
      </c>
      <c r="F336">
        <v>742.04</v>
      </c>
      <c r="G336" t="s">
        <v>1378</v>
      </c>
      <c r="J336" s="12" t="s">
        <v>1356</v>
      </c>
      <c r="M336" s="77" t="str">
        <f t="shared" si="14"/>
        <v>View on Google Map</v>
      </c>
    </row>
    <row r="337" spans="1:13" ht="12.75">
      <c r="A337">
        <v>1</v>
      </c>
      <c r="B337" t="s">
        <v>1385</v>
      </c>
      <c r="C337" t="s">
        <v>1380</v>
      </c>
      <c r="D337">
        <v>68.64781264166668</v>
      </c>
      <c r="E337">
        <v>-149.415654311111</v>
      </c>
      <c r="F337">
        <v>738.873</v>
      </c>
      <c r="G337" t="s">
        <v>1378</v>
      </c>
      <c r="J337" s="12" t="s">
        <v>1356</v>
      </c>
      <c r="M337" s="77" t="str">
        <f t="shared" si="14"/>
        <v>View on Google Map</v>
      </c>
    </row>
    <row r="338" spans="1:13" ht="12.75">
      <c r="A338">
        <v>1</v>
      </c>
      <c r="B338" t="s">
        <v>1384</v>
      </c>
      <c r="C338" t="s">
        <v>1376</v>
      </c>
      <c r="D338">
        <v>68.64954722222222</v>
      </c>
      <c r="E338">
        <v>-149.416152463889</v>
      </c>
      <c r="F338">
        <v>737.074</v>
      </c>
      <c r="G338" t="s">
        <v>1378</v>
      </c>
      <c r="J338" s="12" t="s">
        <v>1356</v>
      </c>
      <c r="M338" s="77" t="str">
        <f t="shared" si="14"/>
        <v>View on Google Map</v>
      </c>
    </row>
    <row r="339" spans="1:13" ht="12.75">
      <c r="A339">
        <v>1</v>
      </c>
      <c r="B339" t="s">
        <v>1382</v>
      </c>
      <c r="C339" t="s">
        <v>1383</v>
      </c>
      <c r="D339">
        <v>68.65164966388889</v>
      </c>
      <c r="E339">
        <v>-149.416477786111</v>
      </c>
      <c r="F339">
        <v>735.418</v>
      </c>
      <c r="G339" t="s">
        <v>1378</v>
      </c>
      <c r="J339" s="12" t="s">
        <v>1356</v>
      </c>
      <c r="M339" s="77" t="str">
        <f t="shared" si="14"/>
        <v>View on Google Map</v>
      </c>
    </row>
    <row r="340" spans="1:13" ht="12.75">
      <c r="A340">
        <v>1</v>
      </c>
      <c r="B340" t="s">
        <v>1381</v>
      </c>
      <c r="C340" t="s">
        <v>1376</v>
      </c>
      <c r="D340">
        <v>68.65228454166667</v>
      </c>
      <c r="E340">
        <v>-149.41517665</v>
      </c>
      <c r="F340">
        <v>734.785</v>
      </c>
      <c r="G340" t="s">
        <v>1378</v>
      </c>
      <c r="J340" s="12" t="s">
        <v>1356</v>
      </c>
      <c r="M340" s="77" t="str">
        <f t="shared" si="14"/>
        <v>View on Google Map</v>
      </c>
    </row>
    <row r="341" spans="1:13" ht="12.75">
      <c r="A341">
        <v>1</v>
      </c>
      <c r="B341" t="s">
        <v>1379</v>
      </c>
      <c r="C341" t="s">
        <v>1380</v>
      </c>
      <c r="D341">
        <v>68.65366724166667</v>
      </c>
      <c r="E341">
        <v>-149.420855111111</v>
      </c>
      <c r="F341">
        <v>732.173</v>
      </c>
      <c r="G341" t="s">
        <v>1378</v>
      </c>
      <c r="J341" s="12" t="s">
        <v>1356</v>
      </c>
      <c r="M341" s="77" t="str">
        <f t="shared" si="14"/>
        <v>View on Google Map</v>
      </c>
    </row>
    <row r="342" spans="1:13" ht="12.75">
      <c r="A342">
        <v>1</v>
      </c>
      <c r="B342" t="s">
        <v>1377</v>
      </c>
      <c r="C342" t="s">
        <v>1376</v>
      </c>
      <c r="D342">
        <v>68.65878557777778</v>
      </c>
      <c r="E342">
        <v>-149.424464330556</v>
      </c>
      <c r="F342">
        <v>726.919</v>
      </c>
      <c r="G342" t="s">
        <v>1378</v>
      </c>
      <c r="J342" s="12" t="s">
        <v>1356</v>
      </c>
      <c r="M342" s="77" t="str">
        <f t="shared" si="14"/>
        <v>View on Google Map</v>
      </c>
    </row>
    <row r="343" spans="1:13" ht="12.75">
      <c r="A343">
        <v>1</v>
      </c>
      <c r="B343" t="s">
        <v>1413</v>
      </c>
      <c r="C343" t="s">
        <v>1414</v>
      </c>
      <c r="D343">
        <v>68.638340664</v>
      </c>
      <c r="E343">
        <v>-149.393505056</v>
      </c>
      <c r="G343" t="s">
        <v>1378</v>
      </c>
      <c r="J343" s="12" t="s">
        <v>1356</v>
      </c>
      <c r="M343" s="77" t="str">
        <f t="shared" si="14"/>
        <v>View on Google Map</v>
      </c>
    </row>
    <row r="344" spans="1:13" ht="12.75">
      <c r="A344">
        <v>1</v>
      </c>
      <c r="B344" s="12" t="s">
        <v>1448</v>
      </c>
      <c r="C344" s="12" t="s">
        <v>1448</v>
      </c>
      <c r="D344">
        <v>68.647526</v>
      </c>
      <c r="E344">
        <v>-149.411416</v>
      </c>
      <c r="F344">
        <v>731</v>
      </c>
      <c r="G344" t="s">
        <v>297</v>
      </c>
      <c r="H344" t="s">
        <v>298</v>
      </c>
      <c r="J344" t="s">
        <v>1356</v>
      </c>
      <c r="M344" s="77" t="str">
        <f t="shared" si="14"/>
        <v>View on Google Map</v>
      </c>
    </row>
    <row r="345" spans="1:13" ht="12.75">
      <c r="A345">
        <v>19</v>
      </c>
      <c r="B345" t="s">
        <v>337</v>
      </c>
      <c r="C345" t="str">
        <f>"Arctic LTER Site number "&amp;A345</f>
        <v>Arctic LTER Site number 19</v>
      </c>
      <c r="D345">
        <v>68.967611</v>
      </c>
      <c r="E345">
        <v>-149.705342</v>
      </c>
      <c r="F345">
        <v>411</v>
      </c>
      <c r="G345" t="s">
        <v>297</v>
      </c>
      <c r="H345" t="s">
        <v>338</v>
      </c>
      <c r="J345" t="s">
        <v>1356</v>
      </c>
      <c r="M345" s="77" t="str">
        <f t="shared" si="14"/>
        <v>View on Google Map</v>
      </c>
    </row>
    <row r="346" spans="1:13" ht="12.75">
      <c r="A346">
        <v>16</v>
      </c>
      <c r="B346" t="s">
        <v>331</v>
      </c>
      <c r="C346" t="str">
        <f>"Arctic LTER Site number "&amp;A346</f>
        <v>Arctic LTER Site number 16</v>
      </c>
      <c r="G346" t="s">
        <v>297</v>
      </c>
      <c r="J346" t="s">
        <v>1356</v>
      </c>
      <c r="M346" s="77" t="str">
        <f t="shared" si="14"/>
        <v>View on Google Map</v>
      </c>
    </row>
    <row r="347" spans="1:13" ht="12.75">
      <c r="A347">
        <v>1198</v>
      </c>
      <c r="B347" t="s">
        <v>1315</v>
      </c>
      <c r="C347" t="s">
        <v>1314</v>
      </c>
      <c r="D347">
        <v>69.29746091</v>
      </c>
      <c r="E347">
        <v>-150.32340118</v>
      </c>
      <c r="G347" t="s">
        <v>1161</v>
      </c>
      <c r="J347" t="s">
        <v>1289</v>
      </c>
      <c r="L347" t="s">
        <v>359</v>
      </c>
      <c r="M347" s="77" t="str">
        <f t="shared" si="14"/>
        <v>View on Google Map</v>
      </c>
    </row>
    <row r="348" spans="1:13" ht="12.75">
      <c r="A348">
        <v>135</v>
      </c>
      <c r="B348" t="s">
        <v>465</v>
      </c>
      <c r="C348" t="str">
        <f aca="true" t="shared" si="15" ref="C348:C355">"Arctic LTER Site number "&amp;A348</f>
        <v>Arctic LTER Site number 135</v>
      </c>
      <c r="D348">
        <v>70.33333333333333</v>
      </c>
      <c r="E348">
        <v>-148.8</v>
      </c>
      <c r="F348">
        <v>4</v>
      </c>
      <c r="G348" t="s">
        <v>385</v>
      </c>
      <c r="H348" t="s">
        <v>466</v>
      </c>
      <c r="J348" t="s">
        <v>1356</v>
      </c>
      <c r="L348" t="s">
        <v>301</v>
      </c>
      <c r="M348" s="77" t="str">
        <f t="shared" si="14"/>
        <v>View on Google Map</v>
      </c>
    </row>
    <row r="349" spans="1:13" ht="12.75">
      <c r="A349">
        <v>126</v>
      </c>
      <c r="B349" t="s">
        <v>446</v>
      </c>
      <c r="C349" t="str">
        <f t="shared" si="15"/>
        <v>Arctic LTER Site number 126</v>
      </c>
      <c r="D349">
        <v>68.73333333333333</v>
      </c>
      <c r="E349">
        <v>-148.93333333333334</v>
      </c>
      <c r="F349">
        <v>556</v>
      </c>
      <c r="G349" t="s">
        <v>385</v>
      </c>
      <c r="H349" t="s">
        <v>447</v>
      </c>
      <c r="J349" t="s">
        <v>1356</v>
      </c>
      <c r="L349" t="s">
        <v>301</v>
      </c>
      <c r="M349" s="77" t="str">
        <f t="shared" si="14"/>
        <v>View on Google Map</v>
      </c>
    </row>
    <row r="350" spans="1:13" ht="12.75">
      <c r="A350">
        <v>134</v>
      </c>
      <c r="B350" t="s">
        <v>463</v>
      </c>
      <c r="C350" t="str">
        <f t="shared" si="15"/>
        <v>Arctic LTER Site number 134</v>
      </c>
      <c r="D350">
        <v>70.35</v>
      </c>
      <c r="E350">
        <v>-148.58333333333334</v>
      </c>
      <c r="F350">
        <v>2</v>
      </c>
      <c r="G350" t="s">
        <v>385</v>
      </c>
      <c r="H350" t="s">
        <v>464</v>
      </c>
      <c r="J350" t="s">
        <v>1356</v>
      </c>
      <c r="L350" t="s">
        <v>301</v>
      </c>
      <c r="M350" s="77" t="str">
        <f t="shared" si="14"/>
        <v>View on Google Map</v>
      </c>
    </row>
    <row r="351" spans="1:13" ht="12.75">
      <c r="A351">
        <v>128</v>
      </c>
      <c r="B351" t="s">
        <v>450</v>
      </c>
      <c r="C351" t="str">
        <f t="shared" si="15"/>
        <v>Arctic LTER Site number 128</v>
      </c>
      <c r="D351">
        <v>69.03333333333333</v>
      </c>
      <c r="E351">
        <v>-148.85</v>
      </c>
      <c r="F351">
        <v>319</v>
      </c>
      <c r="G351" t="s">
        <v>385</v>
      </c>
      <c r="H351" t="s">
        <v>451</v>
      </c>
      <c r="J351" t="s">
        <v>1356</v>
      </c>
      <c r="L351" t="s">
        <v>301</v>
      </c>
      <c r="M351" s="77" t="str">
        <f t="shared" si="14"/>
        <v>View on Google Map</v>
      </c>
    </row>
    <row r="352" spans="1:13" ht="12.75">
      <c r="A352">
        <v>139</v>
      </c>
      <c r="B352" t="s">
        <v>473</v>
      </c>
      <c r="C352" t="str">
        <f t="shared" si="15"/>
        <v>Arctic LTER Site number 139</v>
      </c>
      <c r="D352">
        <v>70.21666666666667</v>
      </c>
      <c r="E352">
        <v>-148.466666666667</v>
      </c>
      <c r="F352">
        <v>15</v>
      </c>
      <c r="G352" t="s">
        <v>385</v>
      </c>
      <c r="H352" t="s">
        <v>474</v>
      </c>
      <c r="I352" t="s">
        <v>475</v>
      </c>
      <c r="J352" t="s">
        <v>1356</v>
      </c>
      <c r="L352" t="s">
        <v>301</v>
      </c>
      <c r="M352" s="77" t="str">
        <f t="shared" si="14"/>
        <v>View on Google Map</v>
      </c>
    </row>
    <row r="353" spans="1:13" ht="12.75">
      <c r="A353">
        <v>127</v>
      </c>
      <c r="B353" t="s">
        <v>448</v>
      </c>
      <c r="C353" t="str">
        <f t="shared" si="15"/>
        <v>Arctic LTER Site number 127</v>
      </c>
      <c r="D353">
        <v>68.73333333333333</v>
      </c>
      <c r="E353">
        <v>-148.96666666666667</v>
      </c>
      <c r="F353">
        <v>597</v>
      </c>
      <c r="G353" t="s">
        <v>385</v>
      </c>
      <c r="H353" t="s">
        <v>449</v>
      </c>
      <c r="J353" t="s">
        <v>1356</v>
      </c>
      <c r="L353" t="s">
        <v>301</v>
      </c>
      <c r="M353" s="77" t="str">
        <f t="shared" si="14"/>
        <v>View on Google Map</v>
      </c>
    </row>
    <row r="354" spans="1:13" ht="12.75">
      <c r="A354">
        <v>133</v>
      </c>
      <c r="B354" t="s">
        <v>461</v>
      </c>
      <c r="C354" t="str">
        <f t="shared" si="15"/>
        <v>Arctic LTER Site number 133</v>
      </c>
      <c r="D354">
        <v>70.36666666666666</v>
      </c>
      <c r="E354">
        <v>-148.5</v>
      </c>
      <c r="F354">
        <v>2</v>
      </c>
      <c r="G354" t="s">
        <v>385</v>
      </c>
      <c r="H354" t="s">
        <v>462</v>
      </c>
      <c r="J354" t="s">
        <v>1356</v>
      </c>
      <c r="L354" t="s">
        <v>301</v>
      </c>
      <c r="M354" s="77" t="str">
        <f t="shared" si="14"/>
        <v>View on Google Map</v>
      </c>
    </row>
    <row r="355" spans="1:13" ht="12.75">
      <c r="A355">
        <v>140</v>
      </c>
      <c r="B355" t="s">
        <v>476</v>
      </c>
      <c r="C355" t="str">
        <f t="shared" si="15"/>
        <v>Arctic LTER Site number 140</v>
      </c>
      <c r="D355">
        <v>69.58333333333333</v>
      </c>
      <c r="E355">
        <v>-148.633333333333</v>
      </c>
      <c r="F355">
        <v>145</v>
      </c>
      <c r="G355" t="s">
        <v>385</v>
      </c>
      <c r="H355" t="s">
        <v>477</v>
      </c>
      <c r="I355" t="s">
        <v>478</v>
      </c>
      <c r="J355" t="s">
        <v>1356</v>
      </c>
      <c r="L355" t="s">
        <v>301</v>
      </c>
      <c r="M355" s="77" t="str">
        <f t="shared" si="14"/>
        <v>View on Google Map</v>
      </c>
    </row>
    <row r="356" spans="1:14" ht="12.75">
      <c r="A356">
        <v>247</v>
      </c>
      <c r="B356" t="s">
        <v>708</v>
      </c>
      <c r="C356" t="s">
        <v>1482</v>
      </c>
      <c r="D356">
        <v>68.6873181248</v>
      </c>
      <c r="E356">
        <v>-150.043661294</v>
      </c>
      <c r="F356">
        <v>670</v>
      </c>
      <c r="G356" t="s">
        <v>385</v>
      </c>
      <c r="H356" t="s">
        <v>709</v>
      </c>
      <c r="J356" t="s">
        <v>710</v>
      </c>
      <c r="L356" t="s">
        <v>711</v>
      </c>
      <c r="M356" s="77" t="str">
        <f t="shared" si="14"/>
        <v>View on Google Map</v>
      </c>
      <c r="N356">
        <f aca="true" t="shared" si="16" ref="N356:N387">VALUE(MID(H356,5,3))</f>
        <v>1</v>
      </c>
    </row>
    <row r="357" spans="1:14" ht="12.75">
      <c r="A357">
        <v>248</v>
      </c>
      <c r="B357" t="s">
        <v>712</v>
      </c>
      <c r="C357" t="s">
        <v>1483</v>
      </c>
      <c r="D357">
        <v>68.6917999134</v>
      </c>
      <c r="E357">
        <v>-150.049956335</v>
      </c>
      <c r="F357">
        <v>670</v>
      </c>
      <c r="G357" t="s">
        <v>385</v>
      </c>
      <c r="H357" t="s">
        <v>713</v>
      </c>
      <c r="J357" t="s">
        <v>710</v>
      </c>
      <c r="L357" t="s">
        <v>711</v>
      </c>
      <c r="M357" s="77" t="str">
        <f t="shared" si="14"/>
        <v>View on Google Map</v>
      </c>
      <c r="N357">
        <f t="shared" si="16"/>
        <v>2</v>
      </c>
    </row>
    <row r="358" spans="1:14" ht="12.75">
      <c r="A358">
        <v>249</v>
      </c>
      <c r="B358" t="s">
        <v>714</v>
      </c>
      <c r="C358" t="s">
        <v>1484</v>
      </c>
      <c r="D358">
        <v>68.6922727062</v>
      </c>
      <c r="E358">
        <v>-150.053931835</v>
      </c>
      <c r="F358">
        <v>670</v>
      </c>
      <c r="G358" t="s">
        <v>385</v>
      </c>
      <c r="H358" t="s">
        <v>715</v>
      </c>
      <c r="J358" t="s">
        <v>710</v>
      </c>
      <c r="L358" t="s">
        <v>711</v>
      </c>
      <c r="M358" s="77" t="str">
        <f t="shared" si="14"/>
        <v>View on Google Map</v>
      </c>
      <c r="N358">
        <f t="shared" si="16"/>
        <v>3</v>
      </c>
    </row>
    <row r="359" spans="1:14" ht="12.75">
      <c r="A359">
        <v>250</v>
      </c>
      <c r="B359" t="s">
        <v>716</v>
      </c>
      <c r="C359" t="s">
        <v>1485</v>
      </c>
      <c r="D359">
        <v>68.6941806158</v>
      </c>
      <c r="E359">
        <v>-150.058288373</v>
      </c>
      <c r="F359">
        <v>670</v>
      </c>
      <c r="G359" t="s">
        <v>385</v>
      </c>
      <c r="H359" t="s">
        <v>717</v>
      </c>
      <c r="J359" t="s">
        <v>710</v>
      </c>
      <c r="L359" t="s">
        <v>711</v>
      </c>
      <c r="M359" s="77" t="str">
        <f t="shared" si="14"/>
        <v>View on Google Map</v>
      </c>
      <c r="N359">
        <f t="shared" si="16"/>
        <v>4</v>
      </c>
    </row>
    <row r="360" spans="1:14" ht="12.75">
      <c r="A360">
        <v>251</v>
      </c>
      <c r="B360" t="s">
        <v>718</v>
      </c>
      <c r="C360" t="s">
        <v>1486</v>
      </c>
      <c r="D360">
        <v>68.7077131315</v>
      </c>
      <c r="E360">
        <v>-150.046545806</v>
      </c>
      <c r="F360">
        <v>580</v>
      </c>
      <c r="G360" t="s">
        <v>385</v>
      </c>
      <c r="H360" t="s">
        <v>719</v>
      </c>
      <c r="J360" t="s">
        <v>710</v>
      </c>
      <c r="L360" t="s">
        <v>711</v>
      </c>
      <c r="M360" s="77" t="str">
        <f t="shared" si="14"/>
        <v>View on Google Map</v>
      </c>
      <c r="N360">
        <f t="shared" si="16"/>
        <v>5</v>
      </c>
    </row>
    <row r="361" spans="1:14" ht="12.75">
      <c r="A361">
        <v>252</v>
      </c>
      <c r="B361" t="s">
        <v>720</v>
      </c>
      <c r="C361" t="s">
        <v>1487</v>
      </c>
      <c r="D361">
        <v>68.7135839617</v>
      </c>
      <c r="E361">
        <v>-150.03096474</v>
      </c>
      <c r="F361">
        <v>550</v>
      </c>
      <c r="G361" t="s">
        <v>385</v>
      </c>
      <c r="H361" t="s">
        <v>721</v>
      </c>
      <c r="J361" t="s">
        <v>710</v>
      </c>
      <c r="L361" t="s">
        <v>711</v>
      </c>
      <c r="M361" s="77" t="str">
        <f t="shared" si="14"/>
        <v>View on Google Map</v>
      </c>
      <c r="N361">
        <f t="shared" si="16"/>
        <v>6</v>
      </c>
    </row>
    <row r="362" spans="1:14" ht="12.75">
      <c r="A362">
        <v>253</v>
      </c>
      <c r="B362" t="s">
        <v>722</v>
      </c>
      <c r="C362" t="s">
        <v>1488</v>
      </c>
      <c r="D362">
        <v>68.7176964682</v>
      </c>
      <c r="E362">
        <v>-150.035580234</v>
      </c>
      <c r="F362">
        <v>550</v>
      </c>
      <c r="G362" t="s">
        <v>385</v>
      </c>
      <c r="H362" t="s">
        <v>723</v>
      </c>
      <c r="J362" t="s">
        <v>710</v>
      </c>
      <c r="L362" t="s">
        <v>711</v>
      </c>
      <c r="M362" s="77" t="str">
        <f t="shared" si="14"/>
        <v>View on Google Map</v>
      </c>
      <c r="N362">
        <f t="shared" si="16"/>
        <v>7</v>
      </c>
    </row>
    <row r="363" spans="1:14" ht="12.75">
      <c r="A363">
        <v>254</v>
      </c>
      <c r="B363" t="s">
        <v>724</v>
      </c>
      <c r="C363" t="s">
        <v>1489</v>
      </c>
      <c r="D363">
        <v>68.7246258493</v>
      </c>
      <c r="E363">
        <v>-150.026646407</v>
      </c>
      <c r="F363">
        <v>520</v>
      </c>
      <c r="G363" t="s">
        <v>385</v>
      </c>
      <c r="H363" t="s">
        <v>725</v>
      </c>
      <c r="J363" t="s">
        <v>710</v>
      </c>
      <c r="L363" t="s">
        <v>711</v>
      </c>
      <c r="M363" s="77" t="str">
        <f t="shared" si="14"/>
        <v>View on Google Map</v>
      </c>
      <c r="N363">
        <f t="shared" si="16"/>
        <v>8</v>
      </c>
    </row>
    <row r="364" spans="1:14" ht="12.75">
      <c r="A364">
        <v>255</v>
      </c>
      <c r="B364" t="s">
        <v>726</v>
      </c>
      <c r="C364" t="s">
        <v>1490</v>
      </c>
      <c r="D364">
        <v>68.7280739167</v>
      </c>
      <c r="E364">
        <v>-150.033599236</v>
      </c>
      <c r="F364">
        <v>520</v>
      </c>
      <c r="G364" t="s">
        <v>385</v>
      </c>
      <c r="H364" t="s">
        <v>727</v>
      </c>
      <c r="J364" t="s">
        <v>710</v>
      </c>
      <c r="L364" t="s">
        <v>711</v>
      </c>
      <c r="M364" s="77" t="str">
        <f t="shared" si="14"/>
        <v>View on Google Map</v>
      </c>
      <c r="N364">
        <f t="shared" si="16"/>
        <v>9</v>
      </c>
    </row>
    <row r="365" spans="1:14" ht="12.75">
      <c r="A365">
        <v>256</v>
      </c>
      <c r="B365" t="s">
        <v>728</v>
      </c>
      <c r="C365" t="s">
        <v>1491</v>
      </c>
      <c r="D365">
        <v>68.7017006547</v>
      </c>
      <c r="E365">
        <v>-149.749029996</v>
      </c>
      <c r="F365">
        <v>760</v>
      </c>
      <c r="G365" t="s">
        <v>385</v>
      </c>
      <c r="H365" t="s">
        <v>729</v>
      </c>
      <c r="J365" t="s">
        <v>710</v>
      </c>
      <c r="L365" t="s">
        <v>711</v>
      </c>
      <c r="M365" s="77" t="str">
        <f t="shared" si="14"/>
        <v>View on Google Map</v>
      </c>
      <c r="N365">
        <f t="shared" si="16"/>
        <v>10</v>
      </c>
    </row>
    <row r="366" spans="1:14" ht="12.75">
      <c r="A366">
        <v>257</v>
      </c>
      <c r="B366" t="s">
        <v>730</v>
      </c>
      <c r="C366" t="s">
        <v>1492</v>
      </c>
      <c r="D366">
        <v>68.701945515</v>
      </c>
      <c r="E366">
        <v>-149.745520981</v>
      </c>
      <c r="F366">
        <v>760</v>
      </c>
      <c r="G366" t="s">
        <v>385</v>
      </c>
      <c r="H366" t="s">
        <v>731</v>
      </c>
      <c r="J366" t="s">
        <v>710</v>
      </c>
      <c r="L366" t="s">
        <v>711</v>
      </c>
      <c r="M366" s="77" t="str">
        <f t="shared" si="14"/>
        <v>View on Google Map</v>
      </c>
      <c r="N366">
        <f t="shared" si="16"/>
        <v>11</v>
      </c>
    </row>
    <row r="367" spans="1:14" ht="12.75">
      <c r="A367">
        <v>258</v>
      </c>
      <c r="B367" t="s">
        <v>732</v>
      </c>
      <c r="C367" t="s">
        <v>1493</v>
      </c>
      <c r="D367">
        <v>68.7048026017</v>
      </c>
      <c r="E367">
        <v>-149.734096786</v>
      </c>
      <c r="F367">
        <v>730</v>
      </c>
      <c r="G367" t="s">
        <v>385</v>
      </c>
      <c r="H367" t="s">
        <v>733</v>
      </c>
      <c r="J367" t="s">
        <v>710</v>
      </c>
      <c r="L367" t="s">
        <v>711</v>
      </c>
      <c r="M367" s="77" t="str">
        <f t="shared" si="14"/>
        <v>View on Google Map</v>
      </c>
      <c r="N367">
        <f t="shared" si="16"/>
        <v>12</v>
      </c>
    </row>
    <row r="368" spans="1:14" ht="12.75">
      <c r="A368">
        <v>259</v>
      </c>
      <c r="B368" t="s">
        <v>734</v>
      </c>
      <c r="C368" t="s">
        <v>1494</v>
      </c>
      <c r="D368">
        <v>68.7035797208</v>
      </c>
      <c r="E368">
        <v>-149.717697128</v>
      </c>
      <c r="F368">
        <v>690</v>
      </c>
      <c r="G368" t="s">
        <v>385</v>
      </c>
      <c r="H368" t="s">
        <v>735</v>
      </c>
      <c r="J368" t="s">
        <v>710</v>
      </c>
      <c r="L368" t="s">
        <v>711</v>
      </c>
      <c r="M368" s="77" t="str">
        <f t="shared" si="14"/>
        <v>View on Google Map</v>
      </c>
      <c r="N368">
        <f t="shared" si="16"/>
        <v>13</v>
      </c>
    </row>
    <row r="369" spans="1:14" ht="12.75">
      <c r="A369">
        <v>260</v>
      </c>
      <c r="B369" t="s">
        <v>736</v>
      </c>
      <c r="C369" t="s">
        <v>1495</v>
      </c>
      <c r="D369">
        <v>68.7020040885</v>
      </c>
      <c r="E369">
        <v>-149.710111608</v>
      </c>
      <c r="F369">
        <v>650</v>
      </c>
      <c r="G369" t="s">
        <v>385</v>
      </c>
      <c r="H369" t="s">
        <v>737</v>
      </c>
      <c r="J369" t="s">
        <v>710</v>
      </c>
      <c r="L369" t="s">
        <v>711</v>
      </c>
      <c r="M369" s="77" t="str">
        <f t="shared" si="14"/>
        <v>View on Google Map</v>
      </c>
      <c r="N369">
        <f t="shared" si="16"/>
        <v>14</v>
      </c>
    </row>
    <row r="370" spans="1:14" ht="12.75">
      <c r="A370">
        <v>261</v>
      </c>
      <c r="B370" t="s">
        <v>738</v>
      </c>
      <c r="C370" t="s">
        <v>1496</v>
      </c>
      <c r="D370">
        <v>68.7079788489</v>
      </c>
      <c r="E370">
        <v>-149.715105897</v>
      </c>
      <c r="F370">
        <v>650</v>
      </c>
      <c r="G370" t="s">
        <v>385</v>
      </c>
      <c r="H370" t="s">
        <v>739</v>
      </c>
      <c r="J370" t="s">
        <v>710</v>
      </c>
      <c r="L370" t="s">
        <v>711</v>
      </c>
      <c r="M370" s="77" t="str">
        <f t="shared" si="14"/>
        <v>View on Google Map</v>
      </c>
      <c r="N370">
        <f t="shared" si="16"/>
        <v>15</v>
      </c>
    </row>
    <row r="371" spans="1:14" ht="12.75">
      <c r="A371">
        <v>262</v>
      </c>
      <c r="B371" t="s">
        <v>740</v>
      </c>
      <c r="C371" t="s">
        <v>1497</v>
      </c>
      <c r="D371">
        <v>68.7078478443</v>
      </c>
      <c r="E371">
        <v>-149.699622001</v>
      </c>
      <c r="F371">
        <v>650</v>
      </c>
      <c r="G371" t="s">
        <v>385</v>
      </c>
      <c r="H371" t="s">
        <v>741</v>
      </c>
      <c r="J371" t="s">
        <v>710</v>
      </c>
      <c r="L371" t="s">
        <v>711</v>
      </c>
      <c r="M371" s="77" t="str">
        <f t="shared" si="14"/>
        <v>View on Google Map</v>
      </c>
      <c r="N371">
        <f t="shared" si="16"/>
        <v>16</v>
      </c>
    </row>
    <row r="372" spans="1:14" ht="12.75">
      <c r="A372">
        <v>263</v>
      </c>
      <c r="B372" t="s">
        <v>742</v>
      </c>
      <c r="C372" t="s">
        <v>1498</v>
      </c>
      <c r="D372">
        <v>68.7041606871</v>
      </c>
      <c r="E372">
        <v>-149.687430354</v>
      </c>
      <c r="F372">
        <v>650</v>
      </c>
      <c r="G372" t="s">
        <v>385</v>
      </c>
      <c r="H372" t="s">
        <v>743</v>
      </c>
      <c r="J372" t="s">
        <v>710</v>
      </c>
      <c r="L372" t="s">
        <v>711</v>
      </c>
      <c r="M372" s="77" t="str">
        <f t="shared" si="14"/>
        <v>View on Google Map</v>
      </c>
      <c r="N372">
        <f t="shared" si="16"/>
        <v>17</v>
      </c>
    </row>
    <row r="373" spans="1:14" ht="12.75">
      <c r="A373">
        <v>264</v>
      </c>
      <c r="B373" t="s">
        <v>744</v>
      </c>
      <c r="C373" t="s">
        <v>1499</v>
      </c>
      <c r="D373">
        <v>68.699385524</v>
      </c>
      <c r="E373">
        <v>-149.693966664</v>
      </c>
      <c r="F373">
        <v>650</v>
      </c>
      <c r="G373" t="s">
        <v>385</v>
      </c>
      <c r="H373" t="s">
        <v>745</v>
      </c>
      <c r="J373" t="s">
        <v>710</v>
      </c>
      <c r="L373" t="s">
        <v>711</v>
      </c>
      <c r="M373" s="77" t="str">
        <f t="shared" si="14"/>
        <v>View on Google Map</v>
      </c>
      <c r="N373">
        <f t="shared" si="16"/>
        <v>18</v>
      </c>
    </row>
    <row r="374" spans="1:14" ht="12.75">
      <c r="A374">
        <v>265</v>
      </c>
      <c r="B374" t="s">
        <v>746</v>
      </c>
      <c r="C374" t="s">
        <v>1500</v>
      </c>
      <c r="D374">
        <v>68.7022801743</v>
      </c>
      <c r="E374">
        <v>-149.703821384</v>
      </c>
      <c r="F374">
        <v>650</v>
      </c>
      <c r="G374" t="s">
        <v>385</v>
      </c>
      <c r="H374" t="s">
        <v>747</v>
      </c>
      <c r="J374" t="s">
        <v>710</v>
      </c>
      <c r="L374" t="s">
        <v>711</v>
      </c>
      <c r="M374" s="77" t="str">
        <f t="shared" si="14"/>
        <v>View on Google Map</v>
      </c>
      <c r="N374">
        <f t="shared" si="16"/>
        <v>19</v>
      </c>
    </row>
    <row r="375" spans="1:14" ht="12.75">
      <c r="A375">
        <v>266</v>
      </c>
      <c r="B375" t="s">
        <v>748</v>
      </c>
      <c r="C375" t="s">
        <v>1501</v>
      </c>
      <c r="D375">
        <v>68.6913240544</v>
      </c>
      <c r="E375">
        <v>-149.785206747</v>
      </c>
      <c r="F375">
        <v>650</v>
      </c>
      <c r="G375" t="s">
        <v>385</v>
      </c>
      <c r="H375" t="s">
        <v>749</v>
      </c>
      <c r="J375" t="s">
        <v>710</v>
      </c>
      <c r="L375" t="s">
        <v>711</v>
      </c>
      <c r="M375" s="77" t="str">
        <f t="shared" si="14"/>
        <v>View on Google Map</v>
      </c>
      <c r="N375">
        <f t="shared" si="16"/>
        <v>20</v>
      </c>
    </row>
    <row r="376" spans="1:14" ht="12.75">
      <c r="A376">
        <v>267</v>
      </c>
      <c r="B376" t="s">
        <v>750</v>
      </c>
      <c r="C376" t="s">
        <v>1502</v>
      </c>
      <c r="D376">
        <v>68.6825287218</v>
      </c>
      <c r="E376">
        <v>-149.771569088</v>
      </c>
      <c r="F376">
        <v>630</v>
      </c>
      <c r="G376" t="s">
        <v>385</v>
      </c>
      <c r="H376" t="s">
        <v>751</v>
      </c>
      <c r="J376" t="s">
        <v>710</v>
      </c>
      <c r="L376" t="s">
        <v>711</v>
      </c>
      <c r="M376" s="77" t="str">
        <f t="shared" si="14"/>
        <v>View on Google Map</v>
      </c>
      <c r="N376">
        <f t="shared" si="16"/>
        <v>21</v>
      </c>
    </row>
    <row r="377" spans="1:14" ht="12.75">
      <c r="A377">
        <v>268</v>
      </c>
      <c r="B377" t="s">
        <v>752</v>
      </c>
      <c r="C377" t="s">
        <v>1503</v>
      </c>
      <c r="D377">
        <v>68.6833666064</v>
      </c>
      <c r="E377">
        <v>-149.786020379</v>
      </c>
      <c r="F377">
        <v>620</v>
      </c>
      <c r="G377" t="s">
        <v>385</v>
      </c>
      <c r="H377" t="s">
        <v>753</v>
      </c>
      <c r="J377" t="s">
        <v>710</v>
      </c>
      <c r="L377" t="s">
        <v>711</v>
      </c>
      <c r="M377" s="77" t="str">
        <f t="shared" si="14"/>
        <v>View on Google Map</v>
      </c>
      <c r="N377">
        <f t="shared" si="16"/>
        <v>22</v>
      </c>
    </row>
    <row r="378" spans="1:14" ht="12.75">
      <c r="A378">
        <v>269</v>
      </c>
      <c r="B378" t="s">
        <v>754</v>
      </c>
      <c r="C378" t="s">
        <v>1504</v>
      </c>
      <c r="D378">
        <v>68.685049484</v>
      </c>
      <c r="E378">
        <v>-149.801322572</v>
      </c>
      <c r="F378">
        <v>590</v>
      </c>
      <c r="G378" t="s">
        <v>385</v>
      </c>
      <c r="H378" t="s">
        <v>755</v>
      </c>
      <c r="J378" t="s">
        <v>710</v>
      </c>
      <c r="L378" t="s">
        <v>711</v>
      </c>
      <c r="M378" s="77" t="str">
        <f t="shared" si="14"/>
        <v>View on Google Map</v>
      </c>
      <c r="N378">
        <f t="shared" si="16"/>
        <v>23</v>
      </c>
    </row>
    <row r="379" spans="1:14" ht="12.75">
      <c r="A379">
        <v>270</v>
      </c>
      <c r="B379" t="s">
        <v>756</v>
      </c>
      <c r="C379" t="s">
        <v>1505</v>
      </c>
      <c r="D379">
        <v>68.6853960145</v>
      </c>
      <c r="E379">
        <v>-149.807986932</v>
      </c>
      <c r="F379">
        <v>590</v>
      </c>
      <c r="G379" t="s">
        <v>385</v>
      </c>
      <c r="H379" t="s">
        <v>757</v>
      </c>
      <c r="J379" t="s">
        <v>710</v>
      </c>
      <c r="L379" t="s">
        <v>711</v>
      </c>
      <c r="M379" s="77" t="str">
        <f t="shared" si="14"/>
        <v>View on Google Map</v>
      </c>
      <c r="N379">
        <f t="shared" si="16"/>
        <v>24</v>
      </c>
    </row>
    <row r="380" spans="1:14" ht="12.75">
      <c r="A380">
        <v>271</v>
      </c>
      <c r="B380" t="s">
        <v>758</v>
      </c>
      <c r="C380" t="s">
        <v>1506</v>
      </c>
      <c r="D380">
        <v>68.6828855499</v>
      </c>
      <c r="E380">
        <v>-149.809163652</v>
      </c>
      <c r="F380">
        <v>590</v>
      </c>
      <c r="G380" t="s">
        <v>385</v>
      </c>
      <c r="H380" t="s">
        <v>759</v>
      </c>
      <c r="J380" t="s">
        <v>710</v>
      </c>
      <c r="L380" t="s">
        <v>711</v>
      </c>
      <c r="M380" s="77" t="str">
        <f t="shared" si="14"/>
        <v>View on Google Map</v>
      </c>
      <c r="N380">
        <f t="shared" si="16"/>
        <v>25</v>
      </c>
    </row>
    <row r="381" spans="1:14" ht="12.75">
      <c r="A381">
        <v>272</v>
      </c>
      <c r="B381" t="s">
        <v>760</v>
      </c>
      <c r="C381" t="s">
        <v>1507</v>
      </c>
      <c r="D381">
        <v>68.6822709062</v>
      </c>
      <c r="E381">
        <v>-149.812023566</v>
      </c>
      <c r="G381" t="s">
        <v>385</v>
      </c>
      <c r="H381" t="s">
        <v>761</v>
      </c>
      <c r="J381" t="s">
        <v>710</v>
      </c>
      <c r="L381" t="s">
        <v>711</v>
      </c>
      <c r="M381" s="77" t="str">
        <f t="shared" si="14"/>
        <v>View on Google Map</v>
      </c>
      <c r="N381">
        <f t="shared" si="16"/>
        <v>26</v>
      </c>
    </row>
    <row r="382" spans="1:14" ht="12.75">
      <c r="A382">
        <v>315</v>
      </c>
      <c r="B382" t="s">
        <v>816</v>
      </c>
      <c r="C382" t="s">
        <v>1508</v>
      </c>
      <c r="D382">
        <v>68.5682063062</v>
      </c>
      <c r="E382">
        <v>-149.167395043</v>
      </c>
      <c r="G382" t="s">
        <v>385</v>
      </c>
      <c r="H382" t="s">
        <v>817</v>
      </c>
      <c r="J382" t="s">
        <v>710</v>
      </c>
      <c r="L382" t="s">
        <v>711</v>
      </c>
      <c r="M382" s="77" t="str">
        <f t="shared" si="14"/>
        <v>View on Google Map</v>
      </c>
      <c r="N382">
        <f t="shared" si="16"/>
        <v>27</v>
      </c>
    </row>
    <row r="383" spans="1:14" ht="12.75">
      <c r="A383">
        <v>316</v>
      </c>
      <c r="B383" t="s">
        <v>818</v>
      </c>
      <c r="C383" t="s">
        <v>1509</v>
      </c>
      <c r="D383">
        <v>68.5635661347</v>
      </c>
      <c r="E383">
        <v>-149.175486262</v>
      </c>
      <c r="G383" t="s">
        <v>385</v>
      </c>
      <c r="H383" t="s">
        <v>819</v>
      </c>
      <c r="J383" t="s">
        <v>710</v>
      </c>
      <c r="L383" t="s">
        <v>711</v>
      </c>
      <c r="M383" s="77" t="str">
        <f t="shared" si="14"/>
        <v>View on Google Map</v>
      </c>
      <c r="N383">
        <f t="shared" si="16"/>
        <v>28</v>
      </c>
    </row>
    <row r="384" spans="1:14" ht="12.75">
      <c r="A384">
        <v>317</v>
      </c>
      <c r="B384" t="s">
        <v>820</v>
      </c>
      <c r="C384" t="s">
        <v>1510</v>
      </c>
      <c r="D384">
        <v>68.5677538278</v>
      </c>
      <c r="E384">
        <v>-149.18255546</v>
      </c>
      <c r="G384" t="s">
        <v>385</v>
      </c>
      <c r="H384" t="s">
        <v>821</v>
      </c>
      <c r="J384" t="s">
        <v>710</v>
      </c>
      <c r="L384" t="s">
        <v>711</v>
      </c>
      <c r="M384" s="77" t="str">
        <f t="shared" si="14"/>
        <v>View on Google Map</v>
      </c>
      <c r="N384">
        <f t="shared" si="16"/>
        <v>29</v>
      </c>
    </row>
    <row r="385" spans="1:14" ht="12.75">
      <c r="A385">
        <v>318</v>
      </c>
      <c r="B385" t="s">
        <v>822</v>
      </c>
      <c r="C385" t="s">
        <v>1511</v>
      </c>
      <c r="D385">
        <v>68.5751432313</v>
      </c>
      <c r="E385">
        <v>-149.187493434</v>
      </c>
      <c r="F385">
        <v>899</v>
      </c>
      <c r="G385" t="s">
        <v>385</v>
      </c>
      <c r="H385" t="s">
        <v>823</v>
      </c>
      <c r="J385" t="s">
        <v>710</v>
      </c>
      <c r="L385" t="s">
        <v>711</v>
      </c>
      <c r="M385" s="77" t="str">
        <f t="shared" si="14"/>
        <v>View on Google Map</v>
      </c>
      <c r="N385">
        <f t="shared" si="16"/>
        <v>30</v>
      </c>
    </row>
    <row r="386" spans="1:14" ht="12.75">
      <c r="A386">
        <v>319</v>
      </c>
      <c r="B386" t="s">
        <v>824</v>
      </c>
      <c r="C386" t="s">
        <v>1512</v>
      </c>
      <c r="D386">
        <v>68.5759797221</v>
      </c>
      <c r="E386">
        <v>-149.199391901</v>
      </c>
      <c r="G386" t="s">
        <v>385</v>
      </c>
      <c r="H386" t="s">
        <v>825</v>
      </c>
      <c r="J386" t="s">
        <v>710</v>
      </c>
      <c r="L386" t="s">
        <v>711</v>
      </c>
      <c r="M386" s="77" t="str">
        <f t="shared" si="14"/>
        <v>View on Google Map</v>
      </c>
      <c r="N386">
        <f t="shared" si="16"/>
        <v>31</v>
      </c>
    </row>
    <row r="387" spans="1:14" ht="12.75">
      <c r="A387">
        <v>320</v>
      </c>
      <c r="B387" t="s">
        <v>826</v>
      </c>
      <c r="C387" t="s">
        <v>1513</v>
      </c>
      <c r="D387">
        <v>68.5768872172</v>
      </c>
      <c r="E387">
        <v>-149.177823059</v>
      </c>
      <c r="F387">
        <v>891</v>
      </c>
      <c r="G387" t="s">
        <v>385</v>
      </c>
      <c r="H387" t="s">
        <v>827</v>
      </c>
      <c r="J387" t="s">
        <v>710</v>
      </c>
      <c r="L387" t="s">
        <v>711</v>
      </c>
      <c r="M387" s="77" t="str">
        <f aca="true" t="shared" si="17" ref="M387:M450">HYPERLINK("http://maps.google.com/maps?q="&amp;D387&amp;","&amp;E387,"View on Google Map")</f>
        <v>View on Google Map</v>
      </c>
      <c r="N387">
        <f t="shared" si="16"/>
        <v>32</v>
      </c>
    </row>
    <row r="388" spans="1:14" ht="12.75">
      <c r="A388">
        <v>321</v>
      </c>
      <c r="B388" t="s">
        <v>828</v>
      </c>
      <c r="C388" t="s">
        <v>1514</v>
      </c>
      <c r="D388">
        <v>68.5812154042</v>
      </c>
      <c r="E388">
        <v>-149.178742058</v>
      </c>
      <c r="F388">
        <v>891</v>
      </c>
      <c r="G388" t="s">
        <v>385</v>
      </c>
      <c r="H388" t="s">
        <v>829</v>
      </c>
      <c r="J388" t="s">
        <v>710</v>
      </c>
      <c r="L388" t="s">
        <v>711</v>
      </c>
      <c r="M388" s="77" t="str">
        <f t="shared" si="17"/>
        <v>View on Google Map</v>
      </c>
      <c r="N388">
        <f aca="true" t="shared" si="18" ref="N388:N419">VALUE(MID(H388,5,3))</f>
        <v>33</v>
      </c>
    </row>
    <row r="389" spans="1:14" ht="12.75">
      <c r="A389">
        <v>322</v>
      </c>
      <c r="B389" t="s">
        <v>830</v>
      </c>
      <c r="C389" t="s">
        <v>1515</v>
      </c>
      <c r="D389">
        <v>68.5873827617</v>
      </c>
      <c r="E389">
        <v>-149.144248847</v>
      </c>
      <c r="G389" t="s">
        <v>385</v>
      </c>
      <c r="H389" t="s">
        <v>831</v>
      </c>
      <c r="J389" t="s">
        <v>710</v>
      </c>
      <c r="L389" t="s">
        <v>711</v>
      </c>
      <c r="M389" s="77" t="str">
        <f t="shared" si="17"/>
        <v>View on Google Map</v>
      </c>
      <c r="N389">
        <f t="shared" si="18"/>
        <v>34</v>
      </c>
    </row>
    <row r="390" spans="1:14" ht="12.75">
      <c r="A390">
        <v>323</v>
      </c>
      <c r="B390" t="s">
        <v>832</v>
      </c>
      <c r="C390" t="s">
        <v>1516</v>
      </c>
      <c r="D390">
        <v>68.5484074807</v>
      </c>
      <c r="E390">
        <v>-150.037005477</v>
      </c>
      <c r="G390" t="s">
        <v>385</v>
      </c>
      <c r="H390" t="s">
        <v>833</v>
      </c>
      <c r="J390" t="s">
        <v>710</v>
      </c>
      <c r="L390" t="s">
        <v>711</v>
      </c>
      <c r="M390" s="77" t="str">
        <f t="shared" si="17"/>
        <v>View on Google Map</v>
      </c>
      <c r="N390">
        <f t="shared" si="18"/>
        <v>35</v>
      </c>
    </row>
    <row r="391" spans="1:14" ht="12.75">
      <c r="A391">
        <v>324</v>
      </c>
      <c r="B391" t="s">
        <v>834</v>
      </c>
      <c r="C391" t="s">
        <v>1517</v>
      </c>
      <c r="D391">
        <v>68.5500522731</v>
      </c>
      <c r="E391">
        <v>-150.029483272</v>
      </c>
      <c r="G391" t="s">
        <v>385</v>
      </c>
      <c r="H391" t="s">
        <v>835</v>
      </c>
      <c r="J391" t="s">
        <v>710</v>
      </c>
      <c r="L391" t="s">
        <v>711</v>
      </c>
      <c r="M391" s="77" t="str">
        <f t="shared" si="17"/>
        <v>View on Google Map</v>
      </c>
      <c r="N391">
        <f t="shared" si="18"/>
        <v>36</v>
      </c>
    </row>
    <row r="392" spans="1:14" ht="12.75">
      <c r="A392">
        <v>325</v>
      </c>
      <c r="B392" t="s">
        <v>836</v>
      </c>
      <c r="C392" t="s">
        <v>1518</v>
      </c>
      <c r="D392">
        <v>68.5460242857</v>
      </c>
      <c r="E392">
        <v>-150.02463014</v>
      </c>
      <c r="G392" t="s">
        <v>385</v>
      </c>
      <c r="H392" t="s">
        <v>837</v>
      </c>
      <c r="J392" t="s">
        <v>710</v>
      </c>
      <c r="L392" t="s">
        <v>711</v>
      </c>
      <c r="M392" s="77" t="str">
        <f t="shared" si="17"/>
        <v>View on Google Map</v>
      </c>
      <c r="N392">
        <f t="shared" si="18"/>
        <v>37</v>
      </c>
    </row>
    <row r="393" spans="1:14" ht="12.75">
      <c r="A393">
        <v>326</v>
      </c>
      <c r="B393" t="s">
        <v>838</v>
      </c>
      <c r="C393" t="s">
        <v>1519</v>
      </c>
      <c r="D393">
        <v>68.5501358301</v>
      </c>
      <c r="E393">
        <v>-150.01499602</v>
      </c>
      <c r="G393" t="s">
        <v>385</v>
      </c>
      <c r="H393" t="s">
        <v>839</v>
      </c>
      <c r="J393" t="s">
        <v>710</v>
      </c>
      <c r="L393" t="s">
        <v>711</v>
      </c>
      <c r="M393" s="77" t="str">
        <f t="shared" si="17"/>
        <v>View on Google Map</v>
      </c>
      <c r="N393">
        <f t="shared" si="18"/>
        <v>38</v>
      </c>
    </row>
    <row r="394" spans="1:14" ht="12.75">
      <c r="A394">
        <v>327</v>
      </c>
      <c r="B394" t="s">
        <v>840</v>
      </c>
      <c r="C394" t="s">
        <v>1520</v>
      </c>
      <c r="D394">
        <v>68.556356553</v>
      </c>
      <c r="E394">
        <v>-150.012831426</v>
      </c>
      <c r="G394" t="s">
        <v>385</v>
      </c>
      <c r="H394" t="s">
        <v>841</v>
      </c>
      <c r="J394" t="s">
        <v>710</v>
      </c>
      <c r="L394" t="s">
        <v>711</v>
      </c>
      <c r="M394" s="77" t="str">
        <f t="shared" si="17"/>
        <v>View on Google Map</v>
      </c>
      <c r="N394">
        <f t="shared" si="18"/>
        <v>39</v>
      </c>
    </row>
    <row r="395" spans="1:14" ht="12.75">
      <c r="A395">
        <v>328</v>
      </c>
      <c r="B395" t="s">
        <v>842</v>
      </c>
      <c r="C395" t="s">
        <v>1521</v>
      </c>
      <c r="D395">
        <v>68.5655648842</v>
      </c>
      <c r="E395">
        <v>-150.001643627</v>
      </c>
      <c r="G395" t="s">
        <v>385</v>
      </c>
      <c r="H395" t="s">
        <v>843</v>
      </c>
      <c r="J395" t="s">
        <v>710</v>
      </c>
      <c r="L395" t="s">
        <v>711</v>
      </c>
      <c r="M395" s="77" t="str">
        <f t="shared" si="17"/>
        <v>View on Google Map</v>
      </c>
      <c r="N395">
        <f t="shared" si="18"/>
        <v>40</v>
      </c>
    </row>
    <row r="396" spans="1:14" ht="12.75">
      <c r="A396">
        <v>329</v>
      </c>
      <c r="B396" t="s">
        <v>844</v>
      </c>
      <c r="C396" t="s">
        <v>1522</v>
      </c>
      <c r="D396">
        <v>68.5678380992</v>
      </c>
      <c r="E396">
        <v>-149.998498755</v>
      </c>
      <c r="G396" t="s">
        <v>385</v>
      </c>
      <c r="H396" t="s">
        <v>845</v>
      </c>
      <c r="J396" t="s">
        <v>710</v>
      </c>
      <c r="L396" t="s">
        <v>711</v>
      </c>
      <c r="M396" s="77" t="str">
        <f t="shared" si="17"/>
        <v>View on Google Map</v>
      </c>
      <c r="N396">
        <f t="shared" si="18"/>
        <v>41</v>
      </c>
    </row>
    <row r="397" spans="1:14" ht="12.75">
      <c r="A397">
        <v>330</v>
      </c>
      <c r="B397" t="s">
        <v>846</v>
      </c>
      <c r="C397" t="s">
        <v>1523</v>
      </c>
      <c r="D397">
        <v>68.5855663241</v>
      </c>
      <c r="E397">
        <v>-149.98167511</v>
      </c>
      <c r="G397" t="s">
        <v>385</v>
      </c>
      <c r="H397" t="s">
        <v>847</v>
      </c>
      <c r="J397" t="s">
        <v>710</v>
      </c>
      <c r="L397" t="s">
        <v>711</v>
      </c>
      <c r="M397" s="77" t="str">
        <f t="shared" si="17"/>
        <v>View on Google Map</v>
      </c>
      <c r="N397">
        <f t="shared" si="18"/>
        <v>42</v>
      </c>
    </row>
    <row r="398" spans="1:14" ht="12.75">
      <c r="A398">
        <v>331</v>
      </c>
      <c r="B398" t="s">
        <v>848</v>
      </c>
      <c r="C398" t="s">
        <v>1524</v>
      </c>
      <c r="D398">
        <v>68.5340498377</v>
      </c>
      <c r="E398">
        <v>-149.157309078</v>
      </c>
      <c r="F398">
        <v>926</v>
      </c>
      <c r="G398" t="s">
        <v>385</v>
      </c>
      <c r="H398" t="s">
        <v>849</v>
      </c>
      <c r="J398" t="s">
        <v>710</v>
      </c>
      <c r="L398" t="s">
        <v>711</v>
      </c>
      <c r="M398" s="77" t="str">
        <f t="shared" si="17"/>
        <v>View on Google Map</v>
      </c>
      <c r="N398">
        <f t="shared" si="18"/>
        <v>43</v>
      </c>
    </row>
    <row r="399" spans="1:14" ht="12.75">
      <c r="A399">
        <v>332</v>
      </c>
      <c r="B399" t="s">
        <v>850</v>
      </c>
      <c r="C399" t="s">
        <v>1525</v>
      </c>
      <c r="D399">
        <v>68.533584622</v>
      </c>
      <c r="E399">
        <v>-149.167050497</v>
      </c>
      <c r="G399" t="s">
        <v>385</v>
      </c>
      <c r="H399" t="s">
        <v>851</v>
      </c>
      <c r="J399" t="s">
        <v>710</v>
      </c>
      <c r="L399" t="s">
        <v>711</v>
      </c>
      <c r="M399" s="77" t="str">
        <f t="shared" si="17"/>
        <v>View on Google Map</v>
      </c>
      <c r="N399">
        <f t="shared" si="18"/>
        <v>44</v>
      </c>
    </row>
    <row r="400" spans="1:14" ht="12.75">
      <c r="A400">
        <v>333</v>
      </c>
      <c r="B400" t="s">
        <v>852</v>
      </c>
      <c r="C400" t="s">
        <v>1526</v>
      </c>
      <c r="D400">
        <v>68.5332694116</v>
      </c>
      <c r="E400">
        <v>-149.195657239</v>
      </c>
      <c r="F400">
        <v>899</v>
      </c>
      <c r="G400" t="s">
        <v>385</v>
      </c>
      <c r="H400" t="s">
        <v>853</v>
      </c>
      <c r="J400" t="s">
        <v>710</v>
      </c>
      <c r="L400" t="s">
        <v>711</v>
      </c>
      <c r="M400" s="77" t="str">
        <f t="shared" si="17"/>
        <v>View on Google Map</v>
      </c>
      <c r="N400">
        <f t="shared" si="18"/>
        <v>45</v>
      </c>
    </row>
    <row r="401" spans="1:14" ht="12.75">
      <c r="A401">
        <v>335</v>
      </c>
      <c r="B401" t="s">
        <v>854</v>
      </c>
      <c r="C401" t="s">
        <v>1527</v>
      </c>
      <c r="D401">
        <v>68.5167719545</v>
      </c>
      <c r="E401">
        <v>-150.057420848</v>
      </c>
      <c r="G401" t="s">
        <v>385</v>
      </c>
      <c r="H401" t="s">
        <v>855</v>
      </c>
      <c r="J401" t="s">
        <v>710</v>
      </c>
      <c r="L401" t="s">
        <v>711</v>
      </c>
      <c r="M401" s="77" t="str">
        <f t="shared" si="17"/>
        <v>View on Google Map</v>
      </c>
      <c r="N401">
        <f t="shared" si="18"/>
        <v>47</v>
      </c>
    </row>
    <row r="402" spans="1:14" ht="12.75">
      <c r="A402">
        <v>336</v>
      </c>
      <c r="B402" t="s">
        <v>856</v>
      </c>
      <c r="C402" t="s">
        <v>1528</v>
      </c>
      <c r="D402">
        <v>68.5314847294</v>
      </c>
      <c r="E402">
        <v>-150.04821667</v>
      </c>
      <c r="G402" t="s">
        <v>385</v>
      </c>
      <c r="H402" t="s">
        <v>857</v>
      </c>
      <c r="J402" t="s">
        <v>710</v>
      </c>
      <c r="L402" t="s">
        <v>711</v>
      </c>
      <c r="M402" s="77" t="str">
        <f t="shared" si="17"/>
        <v>View on Google Map</v>
      </c>
      <c r="N402">
        <f t="shared" si="18"/>
        <v>48</v>
      </c>
    </row>
    <row r="403" spans="1:14" ht="12.75">
      <c r="A403">
        <v>337</v>
      </c>
      <c r="B403" t="s">
        <v>858</v>
      </c>
      <c r="C403" t="s">
        <v>1529</v>
      </c>
      <c r="D403">
        <v>68.5254964498</v>
      </c>
      <c r="E403">
        <v>-150.031640102</v>
      </c>
      <c r="G403" t="s">
        <v>385</v>
      </c>
      <c r="H403" t="s">
        <v>859</v>
      </c>
      <c r="J403" t="s">
        <v>710</v>
      </c>
      <c r="L403" t="s">
        <v>711</v>
      </c>
      <c r="M403" s="77" t="str">
        <f t="shared" si="17"/>
        <v>View on Google Map</v>
      </c>
      <c r="N403">
        <f t="shared" si="18"/>
        <v>49</v>
      </c>
    </row>
    <row r="404" spans="1:14" ht="12.75">
      <c r="A404">
        <v>338</v>
      </c>
      <c r="B404" t="s">
        <v>860</v>
      </c>
      <c r="C404" t="s">
        <v>1530</v>
      </c>
      <c r="D404">
        <v>68.5223959266</v>
      </c>
      <c r="E404">
        <v>-150.022605673</v>
      </c>
      <c r="G404" t="s">
        <v>385</v>
      </c>
      <c r="H404" t="s">
        <v>861</v>
      </c>
      <c r="J404" t="s">
        <v>710</v>
      </c>
      <c r="L404" t="s">
        <v>711</v>
      </c>
      <c r="M404" s="77" t="str">
        <f t="shared" si="17"/>
        <v>View on Google Map</v>
      </c>
      <c r="N404">
        <f t="shared" si="18"/>
        <v>50</v>
      </c>
    </row>
    <row r="405" spans="1:14" ht="12.75">
      <c r="A405">
        <v>339</v>
      </c>
      <c r="B405" t="s">
        <v>862</v>
      </c>
      <c r="C405" t="s">
        <v>1531</v>
      </c>
      <c r="D405">
        <v>68.5740950524</v>
      </c>
      <c r="E405">
        <v>-149.976629692</v>
      </c>
      <c r="G405" t="s">
        <v>385</v>
      </c>
      <c r="H405" t="s">
        <v>863</v>
      </c>
      <c r="J405" t="s">
        <v>710</v>
      </c>
      <c r="L405" t="s">
        <v>711</v>
      </c>
      <c r="M405" s="77" t="str">
        <f t="shared" si="17"/>
        <v>View on Google Map</v>
      </c>
      <c r="N405">
        <f t="shared" si="18"/>
        <v>51</v>
      </c>
    </row>
    <row r="406" spans="1:14" ht="12.75">
      <c r="A406">
        <v>340</v>
      </c>
      <c r="B406" t="s">
        <v>864</v>
      </c>
      <c r="C406" t="s">
        <v>1532</v>
      </c>
      <c r="D406">
        <v>68.5716713059</v>
      </c>
      <c r="E406">
        <v>-149.972667672</v>
      </c>
      <c r="G406" t="s">
        <v>385</v>
      </c>
      <c r="H406" t="s">
        <v>865</v>
      </c>
      <c r="J406" t="s">
        <v>710</v>
      </c>
      <c r="L406" t="s">
        <v>711</v>
      </c>
      <c r="M406" s="77" t="str">
        <f t="shared" si="17"/>
        <v>View on Google Map</v>
      </c>
      <c r="N406">
        <f t="shared" si="18"/>
        <v>52</v>
      </c>
    </row>
    <row r="407" spans="1:14" ht="12.75">
      <c r="A407">
        <v>341</v>
      </c>
      <c r="B407" t="s">
        <v>866</v>
      </c>
      <c r="C407" t="s">
        <v>1533</v>
      </c>
      <c r="D407">
        <v>68.5627917182</v>
      </c>
      <c r="E407">
        <v>-149.977791473</v>
      </c>
      <c r="G407" t="s">
        <v>385</v>
      </c>
      <c r="H407" t="s">
        <v>867</v>
      </c>
      <c r="J407" t="s">
        <v>710</v>
      </c>
      <c r="L407" t="s">
        <v>711</v>
      </c>
      <c r="M407" s="77" t="str">
        <f t="shared" si="17"/>
        <v>View on Google Map</v>
      </c>
      <c r="N407">
        <f t="shared" si="18"/>
        <v>53</v>
      </c>
    </row>
    <row r="408" spans="1:14" ht="12.75">
      <c r="A408">
        <v>342</v>
      </c>
      <c r="B408" t="s">
        <v>868</v>
      </c>
      <c r="C408" t="s">
        <v>1534</v>
      </c>
      <c r="D408">
        <v>68.5560774122</v>
      </c>
      <c r="E408">
        <v>-149.933618842</v>
      </c>
      <c r="G408" t="s">
        <v>385</v>
      </c>
      <c r="H408" t="s">
        <v>869</v>
      </c>
      <c r="J408" t="s">
        <v>710</v>
      </c>
      <c r="L408" t="s">
        <v>711</v>
      </c>
      <c r="M408" s="77" t="str">
        <f t="shared" si="17"/>
        <v>View on Google Map</v>
      </c>
      <c r="N408">
        <f t="shared" si="18"/>
        <v>54</v>
      </c>
    </row>
    <row r="409" spans="1:14" ht="12.75">
      <c r="A409">
        <v>343</v>
      </c>
      <c r="B409" t="s">
        <v>870</v>
      </c>
      <c r="C409" t="s">
        <v>1535</v>
      </c>
      <c r="D409">
        <v>68.5679597121</v>
      </c>
      <c r="E409">
        <v>-149.899384756</v>
      </c>
      <c r="G409" t="s">
        <v>385</v>
      </c>
      <c r="H409" t="s">
        <v>871</v>
      </c>
      <c r="J409" t="s">
        <v>710</v>
      </c>
      <c r="L409" t="s">
        <v>711</v>
      </c>
      <c r="M409" s="77" t="str">
        <f t="shared" si="17"/>
        <v>View on Google Map</v>
      </c>
      <c r="N409">
        <f t="shared" si="18"/>
        <v>55</v>
      </c>
    </row>
    <row r="410" spans="1:14" ht="12.75">
      <c r="A410">
        <v>344</v>
      </c>
      <c r="B410" t="s">
        <v>872</v>
      </c>
      <c r="C410" t="s">
        <v>1536</v>
      </c>
      <c r="D410">
        <v>68.615854387</v>
      </c>
      <c r="E410">
        <v>-149.123111674</v>
      </c>
      <c r="G410" t="s">
        <v>385</v>
      </c>
      <c r="H410" t="s">
        <v>873</v>
      </c>
      <c r="J410" t="s">
        <v>710</v>
      </c>
      <c r="L410" t="s">
        <v>711</v>
      </c>
      <c r="M410" s="77" t="str">
        <f t="shared" si="17"/>
        <v>View on Google Map</v>
      </c>
      <c r="N410">
        <f t="shared" si="18"/>
        <v>56</v>
      </c>
    </row>
    <row r="411" spans="1:14" ht="12.75">
      <c r="A411">
        <v>345</v>
      </c>
      <c r="B411" t="s">
        <v>874</v>
      </c>
      <c r="C411" t="s">
        <v>1537</v>
      </c>
      <c r="D411">
        <v>68.6227593036</v>
      </c>
      <c r="E411">
        <v>-149.150876406</v>
      </c>
      <c r="F411">
        <v>861</v>
      </c>
      <c r="G411" t="s">
        <v>385</v>
      </c>
      <c r="H411" t="s">
        <v>875</v>
      </c>
      <c r="J411" t="s">
        <v>710</v>
      </c>
      <c r="L411" t="s">
        <v>711</v>
      </c>
      <c r="M411" s="77" t="str">
        <f t="shared" si="17"/>
        <v>View on Google Map</v>
      </c>
      <c r="N411">
        <f t="shared" si="18"/>
        <v>57</v>
      </c>
    </row>
    <row r="412" spans="1:14" ht="12.75">
      <c r="A412">
        <v>346</v>
      </c>
      <c r="B412" t="s">
        <v>876</v>
      </c>
      <c r="C412" t="s">
        <v>1538</v>
      </c>
      <c r="D412">
        <v>68.6253813516</v>
      </c>
      <c r="E412">
        <v>-149.139187192</v>
      </c>
      <c r="F412">
        <v>877</v>
      </c>
      <c r="G412" t="s">
        <v>385</v>
      </c>
      <c r="H412" t="s">
        <v>877</v>
      </c>
      <c r="J412" t="s">
        <v>710</v>
      </c>
      <c r="L412" t="s">
        <v>711</v>
      </c>
      <c r="M412" s="77" t="str">
        <f t="shared" si="17"/>
        <v>View on Google Map</v>
      </c>
      <c r="N412">
        <f t="shared" si="18"/>
        <v>58</v>
      </c>
    </row>
    <row r="413" spans="1:14" ht="12.75">
      <c r="A413">
        <v>347</v>
      </c>
      <c r="B413" t="s">
        <v>878</v>
      </c>
      <c r="C413" t="s">
        <v>1539</v>
      </c>
      <c r="D413">
        <v>68.6309551079</v>
      </c>
      <c r="E413">
        <v>-149.161535972</v>
      </c>
      <c r="F413">
        <v>858</v>
      </c>
      <c r="G413" t="s">
        <v>385</v>
      </c>
      <c r="H413" t="s">
        <v>879</v>
      </c>
      <c r="J413" t="s">
        <v>710</v>
      </c>
      <c r="L413" t="s">
        <v>711</v>
      </c>
      <c r="M413" s="77" t="str">
        <f t="shared" si="17"/>
        <v>View on Google Map</v>
      </c>
      <c r="N413">
        <f t="shared" si="18"/>
        <v>59</v>
      </c>
    </row>
    <row r="414" spans="1:14" ht="12.75">
      <c r="A414">
        <v>348</v>
      </c>
      <c r="B414" t="s">
        <v>880</v>
      </c>
      <c r="C414" t="s">
        <v>1540</v>
      </c>
      <c r="D414">
        <v>68.6364313124</v>
      </c>
      <c r="E414">
        <v>-149.143902222</v>
      </c>
      <c r="G414" t="s">
        <v>385</v>
      </c>
      <c r="H414" t="s">
        <v>881</v>
      </c>
      <c r="J414" t="s">
        <v>710</v>
      </c>
      <c r="L414" t="s">
        <v>711</v>
      </c>
      <c r="M414" s="77" t="str">
        <f t="shared" si="17"/>
        <v>View on Google Map</v>
      </c>
      <c r="N414">
        <f t="shared" si="18"/>
        <v>60</v>
      </c>
    </row>
    <row r="415" spans="1:14" ht="12.75">
      <c r="A415">
        <v>349</v>
      </c>
      <c r="B415" t="s">
        <v>882</v>
      </c>
      <c r="C415" t="s">
        <v>1541</v>
      </c>
      <c r="D415">
        <v>68.6387235983</v>
      </c>
      <c r="E415">
        <v>-149.178624264</v>
      </c>
      <c r="G415" t="s">
        <v>385</v>
      </c>
      <c r="H415" t="s">
        <v>883</v>
      </c>
      <c r="J415" t="s">
        <v>710</v>
      </c>
      <c r="L415" t="s">
        <v>711</v>
      </c>
      <c r="M415" s="77" t="str">
        <f t="shared" si="17"/>
        <v>View on Google Map</v>
      </c>
      <c r="N415">
        <f t="shared" si="18"/>
        <v>61</v>
      </c>
    </row>
    <row r="416" spans="1:14" ht="12.75">
      <c r="A416">
        <v>350</v>
      </c>
      <c r="B416" t="s">
        <v>884</v>
      </c>
      <c r="C416" t="s">
        <v>1542</v>
      </c>
      <c r="D416">
        <v>68.6348747359</v>
      </c>
      <c r="E416">
        <v>-149.193728236</v>
      </c>
      <c r="G416" t="s">
        <v>385</v>
      </c>
      <c r="H416" t="s">
        <v>885</v>
      </c>
      <c r="J416" t="s">
        <v>710</v>
      </c>
      <c r="L416" t="s">
        <v>711</v>
      </c>
      <c r="M416" s="77" t="str">
        <f t="shared" si="17"/>
        <v>View on Google Map</v>
      </c>
      <c r="N416">
        <f t="shared" si="18"/>
        <v>62</v>
      </c>
    </row>
    <row r="417" spans="1:14" ht="12.75">
      <c r="A417">
        <v>351</v>
      </c>
      <c r="B417" t="s">
        <v>886</v>
      </c>
      <c r="C417" t="s">
        <v>1543</v>
      </c>
      <c r="D417">
        <v>68.6309210658</v>
      </c>
      <c r="E417">
        <v>-149.191352001</v>
      </c>
      <c r="G417" t="s">
        <v>385</v>
      </c>
      <c r="H417" t="s">
        <v>887</v>
      </c>
      <c r="J417" t="s">
        <v>710</v>
      </c>
      <c r="L417" t="s">
        <v>711</v>
      </c>
      <c r="M417" s="77" t="str">
        <f t="shared" si="17"/>
        <v>View on Google Map</v>
      </c>
      <c r="N417">
        <f t="shared" si="18"/>
        <v>63</v>
      </c>
    </row>
    <row r="418" spans="1:14" ht="12.75">
      <c r="A418">
        <v>352</v>
      </c>
      <c r="B418" t="s">
        <v>888</v>
      </c>
      <c r="C418" t="s">
        <v>1544</v>
      </c>
      <c r="D418">
        <v>68.6357745228</v>
      </c>
      <c r="E418">
        <v>-149.206880419</v>
      </c>
      <c r="G418" t="s">
        <v>385</v>
      </c>
      <c r="H418" t="s">
        <v>889</v>
      </c>
      <c r="J418" t="s">
        <v>710</v>
      </c>
      <c r="L418" t="s">
        <v>711</v>
      </c>
      <c r="M418" s="77" t="str">
        <f t="shared" si="17"/>
        <v>View on Google Map</v>
      </c>
      <c r="N418">
        <f t="shared" si="18"/>
        <v>64</v>
      </c>
    </row>
    <row r="419" spans="1:14" ht="12.75">
      <c r="A419">
        <v>353</v>
      </c>
      <c r="B419" t="s">
        <v>890</v>
      </c>
      <c r="C419" t="s">
        <v>1545</v>
      </c>
      <c r="D419">
        <v>68.5850800022</v>
      </c>
      <c r="E419">
        <v>-149.208359645</v>
      </c>
      <c r="F419">
        <v>898</v>
      </c>
      <c r="G419" t="s">
        <v>385</v>
      </c>
      <c r="H419" t="s">
        <v>891</v>
      </c>
      <c r="J419" t="s">
        <v>710</v>
      </c>
      <c r="L419" t="s">
        <v>711</v>
      </c>
      <c r="M419" s="77" t="str">
        <f t="shared" si="17"/>
        <v>View on Google Map</v>
      </c>
      <c r="N419">
        <f t="shared" si="18"/>
        <v>65</v>
      </c>
    </row>
    <row r="420" spans="1:14" ht="12.75">
      <c r="A420">
        <v>354</v>
      </c>
      <c r="B420" t="s">
        <v>892</v>
      </c>
      <c r="C420" t="s">
        <v>1546</v>
      </c>
      <c r="D420">
        <v>68.5831480551</v>
      </c>
      <c r="E420">
        <v>-149.199503624</v>
      </c>
      <c r="F420">
        <v>896</v>
      </c>
      <c r="G420" t="s">
        <v>385</v>
      </c>
      <c r="H420" t="s">
        <v>893</v>
      </c>
      <c r="J420" t="s">
        <v>710</v>
      </c>
      <c r="L420" t="s">
        <v>711</v>
      </c>
      <c r="M420" s="77" t="str">
        <f t="shared" si="17"/>
        <v>View on Google Map</v>
      </c>
      <c r="N420">
        <f aca="true" t="shared" si="19" ref="N420:N434">VALUE(MID(H420,5,3))</f>
        <v>66</v>
      </c>
    </row>
    <row r="421" spans="1:14" ht="12.75">
      <c r="A421">
        <v>355</v>
      </c>
      <c r="B421" t="s">
        <v>894</v>
      </c>
      <c r="C421" t="s">
        <v>1547</v>
      </c>
      <c r="D421">
        <v>68.5893022689</v>
      </c>
      <c r="E421">
        <v>-149.184326517</v>
      </c>
      <c r="F421">
        <v>880</v>
      </c>
      <c r="G421" t="s">
        <v>385</v>
      </c>
      <c r="H421" t="s">
        <v>895</v>
      </c>
      <c r="J421" t="s">
        <v>710</v>
      </c>
      <c r="L421" t="s">
        <v>711</v>
      </c>
      <c r="M421" s="77" t="str">
        <f t="shared" si="17"/>
        <v>View on Google Map</v>
      </c>
      <c r="N421">
        <f t="shared" si="19"/>
        <v>67</v>
      </c>
    </row>
    <row r="422" spans="1:14" ht="12.75">
      <c r="A422">
        <v>357</v>
      </c>
      <c r="B422" t="s">
        <v>896</v>
      </c>
      <c r="C422" t="s">
        <v>1548</v>
      </c>
      <c r="D422">
        <v>68.5959535628</v>
      </c>
      <c r="E422">
        <v>-149.161045868</v>
      </c>
      <c r="G422" t="s">
        <v>385</v>
      </c>
      <c r="H422" t="s">
        <v>897</v>
      </c>
      <c r="J422" t="s">
        <v>710</v>
      </c>
      <c r="L422" t="s">
        <v>711</v>
      </c>
      <c r="M422" s="77" t="str">
        <f t="shared" si="17"/>
        <v>View on Google Map</v>
      </c>
      <c r="N422">
        <f t="shared" si="19"/>
        <v>69</v>
      </c>
    </row>
    <row r="423" spans="1:14" ht="12.75">
      <c r="A423">
        <v>358</v>
      </c>
      <c r="B423" t="s">
        <v>898</v>
      </c>
      <c r="C423" t="s">
        <v>1549</v>
      </c>
      <c r="D423">
        <v>68.5907216004</v>
      </c>
      <c r="E423">
        <v>-149.176121581</v>
      </c>
      <c r="G423" t="s">
        <v>385</v>
      </c>
      <c r="H423" t="s">
        <v>899</v>
      </c>
      <c r="J423" t="s">
        <v>710</v>
      </c>
      <c r="L423" t="s">
        <v>711</v>
      </c>
      <c r="M423" s="77" t="str">
        <f t="shared" si="17"/>
        <v>View on Google Map</v>
      </c>
      <c r="N423">
        <f t="shared" si="19"/>
        <v>70</v>
      </c>
    </row>
    <row r="424" spans="1:14" ht="12.75">
      <c r="A424">
        <v>359</v>
      </c>
      <c r="B424" t="s">
        <v>900</v>
      </c>
      <c r="C424" t="s">
        <v>1550</v>
      </c>
      <c r="D424">
        <v>68.600362865</v>
      </c>
      <c r="E424">
        <v>-149.140553671</v>
      </c>
      <c r="G424" t="s">
        <v>385</v>
      </c>
      <c r="H424" t="s">
        <v>901</v>
      </c>
      <c r="J424" t="s">
        <v>710</v>
      </c>
      <c r="L424" t="s">
        <v>711</v>
      </c>
      <c r="M424" s="77" t="str">
        <f t="shared" si="17"/>
        <v>View on Google Map</v>
      </c>
      <c r="N424">
        <f t="shared" si="19"/>
        <v>71</v>
      </c>
    </row>
    <row r="425" spans="1:14" ht="12.75">
      <c r="A425">
        <v>360</v>
      </c>
      <c r="B425" t="s">
        <v>902</v>
      </c>
      <c r="C425" t="s">
        <v>1551</v>
      </c>
      <c r="D425">
        <v>68.6103803758</v>
      </c>
      <c r="E425">
        <v>-149.150743153</v>
      </c>
      <c r="G425" t="s">
        <v>385</v>
      </c>
      <c r="H425" t="s">
        <v>903</v>
      </c>
      <c r="J425" t="s">
        <v>710</v>
      </c>
      <c r="L425" t="s">
        <v>711</v>
      </c>
      <c r="M425" s="77" t="str">
        <f t="shared" si="17"/>
        <v>View on Google Map</v>
      </c>
      <c r="N425">
        <f t="shared" si="19"/>
        <v>72</v>
      </c>
    </row>
    <row r="426" spans="1:14" ht="12.75">
      <c r="A426">
        <v>361</v>
      </c>
      <c r="B426" t="s">
        <v>904</v>
      </c>
      <c r="C426" t="s">
        <v>1552</v>
      </c>
      <c r="D426">
        <v>68.6163784405</v>
      </c>
      <c r="E426">
        <v>-149.160605217</v>
      </c>
      <c r="G426" t="s">
        <v>385</v>
      </c>
      <c r="H426" t="s">
        <v>905</v>
      </c>
      <c r="J426" t="s">
        <v>710</v>
      </c>
      <c r="L426" t="s">
        <v>711</v>
      </c>
      <c r="M426" s="77" t="str">
        <f t="shared" si="17"/>
        <v>View on Google Map</v>
      </c>
      <c r="N426">
        <f t="shared" si="19"/>
        <v>73</v>
      </c>
    </row>
    <row r="427" spans="1:14" ht="12.75">
      <c r="A427">
        <v>362</v>
      </c>
      <c r="B427" t="s">
        <v>906</v>
      </c>
      <c r="C427" t="s">
        <v>1553</v>
      </c>
      <c r="D427">
        <v>68.6179342325</v>
      </c>
      <c r="E427">
        <v>-149.185945853</v>
      </c>
      <c r="G427" t="s">
        <v>385</v>
      </c>
      <c r="H427" t="s">
        <v>907</v>
      </c>
      <c r="J427" t="s">
        <v>710</v>
      </c>
      <c r="L427" t="s">
        <v>711</v>
      </c>
      <c r="M427" s="77" t="str">
        <f t="shared" si="17"/>
        <v>View on Google Map</v>
      </c>
      <c r="N427">
        <f t="shared" si="19"/>
        <v>74</v>
      </c>
    </row>
    <row r="428" spans="1:14" ht="12.75">
      <c r="A428">
        <v>363</v>
      </c>
      <c r="B428" t="s">
        <v>908</v>
      </c>
      <c r="C428" t="s">
        <v>1554</v>
      </c>
      <c r="D428">
        <v>68.6143964483</v>
      </c>
      <c r="E428">
        <v>-149.194038188</v>
      </c>
      <c r="G428" t="s">
        <v>385</v>
      </c>
      <c r="H428" t="s">
        <v>909</v>
      </c>
      <c r="J428" t="s">
        <v>710</v>
      </c>
      <c r="L428" t="s">
        <v>711</v>
      </c>
      <c r="M428" s="77" t="str">
        <f t="shared" si="17"/>
        <v>View on Google Map</v>
      </c>
      <c r="N428">
        <f t="shared" si="19"/>
        <v>75</v>
      </c>
    </row>
    <row r="429" spans="1:14" ht="12.75">
      <c r="A429">
        <v>364</v>
      </c>
      <c r="B429" t="s">
        <v>910</v>
      </c>
      <c r="C429" t="s">
        <v>1555</v>
      </c>
      <c r="D429">
        <v>68.694256581</v>
      </c>
      <c r="E429">
        <v>-149.736796557</v>
      </c>
      <c r="G429" t="s">
        <v>385</v>
      </c>
      <c r="H429" t="s">
        <v>911</v>
      </c>
      <c r="J429" t="s">
        <v>710</v>
      </c>
      <c r="L429" t="s">
        <v>711</v>
      </c>
      <c r="M429" s="77" t="str">
        <f t="shared" si="17"/>
        <v>View on Google Map</v>
      </c>
      <c r="N429">
        <f t="shared" si="19"/>
        <v>76</v>
      </c>
    </row>
    <row r="430" spans="1:14" ht="12.75">
      <c r="A430">
        <v>365</v>
      </c>
      <c r="B430" t="s">
        <v>912</v>
      </c>
      <c r="C430" t="s">
        <v>1556</v>
      </c>
      <c r="D430">
        <v>68.6960568271</v>
      </c>
      <c r="E430">
        <v>-149.731313953</v>
      </c>
      <c r="G430" t="s">
        <v>385</v>
      </c>
      <c r="H430" t="s">
        <v>913</v>
      </c>
      <c r="J430" t="s">
        <v>710</v>
      </c>
      <c r="L430" t="s">
        <v>711</v>
      </c>
      <c r="M430" s="77" t="str">
        <f t="shared" si="17"/>
        <v>View on Google Map</v>
      </c>
      <c r="N430">
        <f t="shared" si="19"/>
        <v>77</v>
      </c>
    </row>
    <row r="431" spans="1:14" ht="12.75">
      <c r="A431">
        <v>366</v>
      </c>
      <c r="B431" t="s">
        <v>914</v>
      </c>
      <c r="C431" t="s">
        <v>1557</v>
      </c>
      <c r="D431">
        <v>68.6964682064</v>
      </c>
      <c r="E431">
        <v>-149.708828248</v>
      </c>
      <c r="G431" t="s">
        <v>385</v>
      </c>
      <c r="H431" t="s">
        <v>915</v>
      </c>
      <c r="J431" t="s">
        <v>710</v>
      </c>
      <c r="L431" t="s">
        <v>711</v>
      </c>
      <c r="M431" s="77" t="str">
        <f t="shared" si="17"/>
        <v>View on Google Map</v>
      </c>
      <c r="N431">
        <f t="shared" si="19"/>
        <v>78</v>
      </c>
    </row>
    <row r="432" spans="1:14" ht="12.75">
      <c r="A432">
        <v>367</v>
      </c>
      <c r="B432" t="s">
        <v>916</v>
      </c>
      <c r="C432" t="s">
        <v>1558</v>
      </c>
      <c r="D432">
        <v>68.6881411578</v>
      </c>
      <c r="E432">
        <v>-149.735552648</v>
      </c>
      <c r="G432" t="s">
        <v>385</v>
      </c>
      <c r="H432" t="s">
        <v>917</v>
      </c>
      <c r="J432" t="s">
        <v>710</v>
      </c>
      <c r="L432" t="s">
        <v>711</v>
      </c>
      <c r="M432" s="77" t="str">
        <f t="shared" si="17"/>
        <v>View on Google Map</v>
      </c>
      <c r="N432">
        <f t="shared" si="19"/>
        <v>79</v>
      </c>
    </row>
    <row r="433" spans="1:14" ht="12.75">
      <c r="A433">
        <v>368</v>
      </c>
      <c r="B433" t="s">
        <v>918</v>
      </c>
      <c r="C433" t="s">
        <v>1559</v>
      </c>
      <c r="D433">
        <v>68.68281093</v>
      </c>
      <c r="E433">
        <v>-149.739743155</v>
      </c>
      <c r="G433" t="s">
        <v>385</v>
      </c>
      <c r="H433" t="s">
        <v>919</v>
      </c>
      <c r="J433" t="s">
        <v>710</v>
      </c>
      <c r="L433" t="s">
        <v>711</v>
      </c>
      <c r="M433" s="77" t="str">
        <f t="shared" si="17"/>
        <v>View on Google Map</v>
      </c>
      <c r="N433">
        <f t="shared" si="19"/>
        <v>80</v>
      </c>
    </row>
    <row r="434" spans="1:14" ht="12.75">
      <c r="A434">
        <v>369</v>
      </c>
      <c r="B434" t="s">
        <v>920</v>
      </c>
      <c r="C434" t="s">
        <v>1560</v>
      </c>
      <c r="D434">
        <v>68.6828159671</v>
      </c>
      <c r="E434">
        <v>-149.759701116</v>
      </c>
      <c r="G434" t="s">
        <v>385</v>
      </c>
      <c r="H434" t="s">
        <v>921</v>
      </c>
      <c r="J434" t="s">
        <v>710</v>
      </c>
      <c r="L434" t="s">
        <v>711</v>
      </c>
      <c r="M434" s="77" t="str">
        <f t="shared" si="17"/>
        <v>View on Google Map</v>
      </c>
      <c r="N434">
        <f t="shared" si="19"/>
        <v>81</v>
      </c>
    </row>
    <row r="435" spans="1:13" ht="12.75">
      <c r="A435">
        <v>1225</v>
      </c>
      <c r="B435" t="s">
        <v>1361</v>
      </c>
      <c r="C435" s="12" t="s">
        <v>1365</v>
      </c>
      <c r="D435">
        <v>68.641727</v>
      </c>
      <c r="E435">
        <v>-149.586653</v>
      </c>
      <c r="F435">
        <v>724</v>
      </c>
      <c r="G435" t="s">
        <v>1161</v>
      </c>
      <c r="J435" t="s">
        <v>1356</v>
      </c>
      <c r="M435" s="77" t="str">
        <f t="shared" si="17"/>
        <v>View on Google Map</v>
      </c>
    </row>
    <row r="436" spans="2:13" ht="12.75">
      <c r="B436" t="s">
        <v>1373</v>
      </c>
      <c r="C436" s="83" t="s">
        <v>1374</v>
      </c>
      <c r="D436">
        <v>68.622865</v>
      </c>
      <c r="E436">
        <v>-149.608545</v>
      </c>
      <c r="F436">
        <v>758</v>
      </c>
      <c r="G436" t="s">
        <v>1161</v>
      </c>
      <c r="J436" t="s">
        <v>1356</v>
      </c>
      <c r="M436" s="77" t="str">
        <f t="shared" si="17"/>
        <v>View on Google Map</v>
      </c>
    </row>
    <row r="437" spans="1:13" ht="12.75">
      <c r="A437">
        <v>1220</v>
      </c>
      <c r="B437" t="s">
        <v>1357</v>
      </c>
      <c r="C437" s="12" t="s">
        <v>1366</v>
      </c>
      <c r="D437">
        <v>68.624411</v>
      </c>
      <c r="E437">
        <v>-149.609589</v>
      </c>
      <c r="F437">
        <v>750</v>
      </c>
      <c r="G437" t="s">
        <v>1161</v>
      </c>
      <c r="J437" t="s">
        <v>1356</v>
      </c>
      <c r="M437" s="77" t="str">
        <f t="shared" si="17"/>
        <v>View on Google Map</v>
      </c>
    </row>
    <row r="438" spans="1:13" ht="12.75">
      <c r="A438">
        <v>1222</v>
      </c>
      <c r="B438" t="s">
        <v>1364</v>
      </c>
      <c r="C438" s="12" t="s">
        <v>1367</v>
      </c>
      <c r="D438">
        <v>68.629636</v>
      </c>
      <c r="E438">
        <v>-149.575656</v>
      </c>
      <c r="F438">
        <v>755</v>
      </c>
      <c r="G438" t="s">
        <v>1161</v>
      </c>
      <c r="J438" t="s">
        <v>1356</v>
      </c>
      <c r="M438" s="77" t="str">
        <f t="shared" si="17"/>
        <v>View on Google Map</v>
      </c>
    </row>
    <row r="439" spans="1:13" ht="12.75">
      <c r="A439">
        <v>1228</v>
      </c>
      <c r="B439" t="s">
        <v>1363</v>
      </c>
      <c r="C439" s="12" t="s">
        <v>1368</v>
      </c>
      <c r="D439">
        <v>68.634531</v>
      </c>
      <c r="E439">
        <v>-149.642058</v>
      </c>
      <c r="F439">
        <v>748</v>
      </c>
      <c r="G439" t="s">
        <v>1161</v>
      </c>
      <c r="J439" t="s">
        <v>1356</v>
      </c>
      <c r="M439" s="77" t="str">
        <f t="shared" si="17"/>
        <v>View on Google Map</v>
      </c>
    </row>
    <row r="440" spans="1:13" ht="12.75">
      <c r="A440">
        <v>1227</v>
      </c>
      <c r="B440" t="s">
        <v>1362</v>
      </c>
      <c r="C440" s="12" t="s">
        <v>1369</v>
      </c>
      <c r="D440">
        <v>68.634039</v>
      </c>
      <c r="E440">
        <v>-149.637049</v>
      </c>
      <c r="F440">
        <v>750</v>
      </c>
      <c r="G440" t="s">
        <v>1161</v>
      </c>
      <c r="J440" t="s">
        <v>1356</v>
      </c>
      <c r="M440" s="77" t="str">
        <f t="shared" si="17"/>
        <v>View on Google Map</v>
      </c>
    </row>
    <row r="441" spans="1:13" ht="12.75">
      <c r="A441">
        <v>1223</v>
      </c>
      <c r="B441" t="s">
        <v>1359</v>
      </c>
      <c r="C441" s="12" t="s">
        <v>1370</v>
      </c>
      <c r="D441">
        <v>68.635624</v>
      </c>
      <c r="E441">
        <v>-149.587064</v>
      </c>
      <c r="F441">
        <v>745</v>
      </c>
      <c r="G441" t="s">
        <v>1161</v>
      </c>
      <c r="J441" t="s">
        <v>1356</v>
      </c>
      <c r="M441" s="77" t="str">
        <f t="shared" si="17"/>
        <v>View on Google Map</v>
      </c>
    </row>
    <row r="442" spans="1:13" ht="12.75">
      <c r="A442">
        <v>1224</v>
      </c>
      <c r="B442" t="s">
        <v>1360</v>
      </c>
      <c r="C442" s="12" t="s">
        <v>1371</v>
      </c>
      <c r="D442">
        <v>68.638692</v>
      </c>
      <c r="E442">
        <v>-149.567789</v>
      </c>
      <c r="F442">
        <v>731</v>
      </c>
      <c r="G442" t="s">
        <v>1161</v>
      </c>
      <c r="J442" t="s">
        <v>1356</v>
      </c>
      <c r="M442" s="77" t="str">
        <f t="shared" si="17"/>
        <v>View on Google Map</v>
      </c>
    </row>
    <row r="443" spans="1:13" ht="12.75">
      <c r="A443">
        <v>1221</v>
      </c>
      <c r="B443" t="s">
        <v>1358</v>
      </c>
      <c r="C443" s="12" t="s">
        <v>1372</v>
      </c>
      <c r="D443">
        <v>68.625441</v>
      </c>
      <c r="E443">
        <v>-149.602873</v>
      </c>
      <c r="F443">
        <v>717</v>
      </c>
      <c r="G443" t="s">
        <v>1161</v>
      </c>
      <c r="J443" t="s">
        <v>1356</v>
      </c>
      <c r="M443" s="77" t="str">
        <f t="shared" si="17"/>
        <v>View on Google Map</v>
      </c>
    </row>
    <row r="444" spans="1:13" ht="12.75">
      <c r="A444">
        <v>1226</v>
      </c>
      <c r="B444" s="12" t="s">
        <v>1606</v>
      </c>
      <c r="C444" s="12" t="s">
        <v>1607</v>
      </c>
      <c r="D444">
        <v>68.647622</v>
      </c>
      <c r="E444">
        <v>-149.577298</v>
      </c>
      <c r="F444">
        <v>719</v>
      </c>
      <c r="G444" t="s">
        <v>1161</v>
      </c>
      <c r="J444" t="s">
        <v>1356</v>
      </c>
      <c r="M444" s="77" t="str">
        <f t="shared" si="17"/>
        <v>View on Google Map</v>
      </c>
    </row>
    <row r="445" spans="1:13" ht="12.75">
      <c r="A445">
        <v>487</v>
      </c>
      <c r="B445" t="s">
        <v>1070</v>
      </c>
      <c r="C445" t="str">
        <f>"Arctic LTER Site number "&amp;A445</f>
        <v>Arctic LTER Site number 487</v>
      </c>
      <c r="D445">
        <v>68.961583333</v>
      </c>
      <c r="E445">
        <v>-150.209616667</v>
      </c>
      <c r="F445">
        <v>380</v>
      </c>
      <c r="G445" t="s">
        <v>385</v>
      </c>
      <c r="J445" t="s">
        <v>358</v>
      </c>
      <c r="L445" t="s">
        <v>359</v>
      </c>
      <c r="M445" s="77" t="str">
        <f t="shared" si="17"/>
        <v>View on Google Map</v>
      </c>
    </row>
    <row r="446" spans="1:13" ht="12.75">
      <c r="A446">
        <v>23</v>
      </c>
      <c r="B446" t="s">
        <v>343</v>
      </c>
      <c r="C446" t="str">
        <f>"Arctic LTER Site number "&amp;A446</f>
        <v>Arctic LTER Site number 23</v>
      </c>
      <c r="G446" t="s">
        <v>297</v>
      </c>
      <c r="J446" t="s">
        <v>1356</v>
      </c>
      <c r="M446" s="77" t="str">
        <f t="shared" si="17"/>
        <v>View on Google Map</v>
      </c>
    </row>
    <row r="447" spans="1:13" ht="12.75">
      <c r="A447">
        <v>529</v>
      </c>
      <c r="B447" t="s">
        <v>1132</v>
      </c>
      <c r="C447" t="s">
        <v>1133</v>
      </c>
      <c r="D447">
        <v>68.672935</v>
      </c>
      <c r="E447">
        <v>-149.617523</v>
      </c>
      <c r="F447">
        <v>708</v>
      </c>
      <c r="G447" t="s">
        <v>385</v>
      </c>
      <c r="J447" t="s">
        <v>1027</v>
      </c>
      <c r="L447" t="s">
        <v>1081</v>
      </c>
      <c r="M447" s="77" t="str">
        <f t="shared" si="17"/>
        <v>View on Google Map</v>
      </c>
    </row>
    <row r="448" spans="1:13" ht="12.75">
      <c r="A448">
        <v>494</v>
      </c>
      <c r="B448" t="s">
        <v>1079</v>
      </c>
      <c r="C448" t="str">
        <f aca="true" t="shared" si="20" ref="C448:C456">"Arctic LTER Site number "&amp;A448</f>
        <v>Arctic LTER Site number 494</v>
      </c>
      <c r="D448">
        <v>68.673757</v>
      </c>
      <c r="E448">
        <v>-149.618268</v>
      </c>
      <c r="F448">
        <v>701</v>
      </c>
      <c r="G448" t="s">
        <v>297</v>
      </c>
      <c r="J448" t="s">
        <v>1080</v>
      </c>
      <c r="L448" t="s">
        <v>1081</v>
      </c>
      <c r="M448" s="77" t="str">
        <f t="shared" si="17"/>
        <v>View on Google Map</v>
      </c>
    </row>
    <row r="449" spans="1:13" ht="12.75">
      <c r="A449">
        <v>189</v>
      </c>
      <c r="B449" t="s">
        <v>590</v>
      </c>
      <c r="C449" t="str">
        <f t="shared" si="20"/>
        <v>Arctic LTER Site number 189</v>
      </c>
      <c r="D449">
        <v>68.622</v>
      </c>
      <c r="E449">
        <v>-149.590666</v>
      </c>
      <c r="F449">
        <v>725</v>
      </c>
      <c r="G449" t="s">
        <v>297</v>
      </c>
      <c r="H449" t="s">
        <v>591</v>
      </c>
      <c r="I449" t="s">
        <v>592</v>
      </c>
      <c r="J449" t="s">
        <v>1356</v>
      </c>
      <c r="L449" t="s">
        <v>325</v>
      </c>
      <c r="M449" s="77" t="str">
        <f t="shared" si="17"/>
        <v>View on Google Map</v>
      </c>
    </row>
    <row r="450" spans="1:13" ht="12.75">
      <c r="A450">
        <v>273</v>
      </c>
      <c r="B450" t="s">
        <v>762</v>
      </c>
      <c r="C450" t="str">
        <f t="shared" si="20"/>
        <v>Arctic LTER Site number 273</v>
      </c>
      <c r="D450">
        <v>68.62016667</v>
      </c>
      <c r="E450">
        <v>-149.568166</v>
      </c>
      <c r="F450">
        <v>739</v>
      </c>
      <c r="G450" t="s">
        <v>297</v>
      </c>
      <c r="H450" t="s">
        <v>763</v>
      </c>
      <c r="I450" t="s">
        <v>764</v>
      </c>
      <c r="J450" t="s">
        <v>1356</v>
      </c>
      <c r="L450" t="s">
        <v>325</v>
      </c>
      <c r="M450" s="77" t="str">
        <f t="shared" si="17"/>
        <v>View on Google Map</v>
      </c>
    </row>
    <row r="451" spans="1:13" ht="12.75">
      <c r="A451">
        <v>1175</v>
      </c>
      <c r="B451" t="s">
        <v>1295</v>
      </c>
      <c r="C451" t="str">
        <f t="shared" si="20"/>
        <v>Arctic LTER Site number 1175</v>
      </c>
      <c r="D451">
        <v>68.951925</v>
      </c>
      <c r="E451">
        <v>-150.2097667</v>
      </c>
      <c r="G451" t="s">
        <v>297</v>
      </c>
      <c r="J451" t="s">
        <v>1243</v>
      </c>
      <c r="M451" s="77" t="str">
        <f aca="true" t="shared" si="21" ref="M451:M514">HYPERLINK("http://maps.google.com/maps?q="&amp;D451&amp;","&amp;E451,"View on Google Map")</f>
        <v>View on Google Map</v>
      </c>
    </row>
    <row r="452" spans="1:13" ht="12.75">
      <c r="A452">
        <v>103</v>
      </c>
      <c r="B452" t="s">
        <v>394</v>
      </c>
      <c r="C452" t="str">
        <f t="shared" si="20"/>
        <v>Arctic LTER Site number 103</v>
      </c>
      <c r="D452">
        <v>68.6398939358</v>
      </c>
      <c r="E452">
        <v>-149.606965643</v>
      </c>
      <c r="F452">
        <v>731</v>
      </c>
      <c r="G452" t="s">
        <v>385</v>
      </c>
      <c r="H452" t="s">
        <v>395</v>
      </c>
      <c r="I452" t="s">
        <v>396</v>
      </c>
      <c r="J452" t="s">
        <v>1356</v>
      </c>
      <c r="M452" s="77" t="str">
        <f t="shared" si="21"/>
        <v>View on Google Map</v>
      </c>
    </row>
    <row r="453" spans="1:13" ht="12.75">
      <c r="A453">
        <v>104</v>
      </c>
      <c r="B453" t="s">
        <v>397</v>
      </c>
      <c r="C453" t="str">
        <f t="shared" si="20"/>
        <v>Arctic LTER Site number 104</v>
      </c>
      <c r="D453">
        <v>68.6409472345</v>
      </c>
      <c r="E453">
        <v>-149.625086307</v>
      </c>
      <c r="F453">
        <v>724</v>
      </c>
      <c r="G453" t="s">
        <v>385</v>
      </c>
      <c r="H453" t="s">
        <v>398</v>
      </c>
      <c r="I453" t="s">
        <v>399</v>
      </c>
      <c r="J453" t="s">
        <v>1356</v>
      </c>
      <c r="M453" s="77" t="str">
        <f t="shared" si="21"/>
        <v>View on Google Map</v>
      </c>
    </row>
    <row r="454" spans="1:13" ht="12.75">
      <c r="A454">
        <v>105</v>
      </c>
      <c r="B454" t="s">
        <v>400</v>
      </c>
      <c r="C454" t="str">
        <f t="shared" si="20"/>
        <v>Arctic LTER Site number 105</v>
      </c>
      <c r="D454">
        <v>68.6423853373</v>
      </c>
      <c r="E454">
        <v>-149.630769851</v>
      </c>
      <c r="G454" t="s">
        <v>385</v>
      </c>
      <c r="H454" t="s">
        <v>401</v>
      </c>
      <c r="J454" t="s">
        <v>1356</v>
      </c>
      <c r="M454" s="77" t="str">
        <f t="shared" si="21"/>
        <v>View on Google Map</v>
      </c>
    </row>
    <row r="455" spans="1:13" ht="12.75">
      <c r="A455">
        <v>245</v>
      </c>
      <c r="B455" t="s">
        <v>706</v>
      </c>
      <c r="C455" t="str">
        <f t="shared" si="20"/>
        <v>Arctic LTER Site number 245</v>
      </c>
      <c r="D455">
        <v>68.6451207029</v>
      </c>
      <c r="E455">
        <v>-149.640280149</v>
      </c>
      <c r="G455" t="s">
        <v>385</v>
      </c>
      <c r="H455" t="s">
        <v>707</v>
      </c>
      <c r="J455" t="s">
        <v>1356</v>
      </c>
      <c r="M455" s="77" t="str">
        <f t="shared" si="21"/>
        <v>View on Google Map</v>
      </c>
    </row>
    <row r="456" spans="1:13" ht="12.75">
      <c r="A456">
        <v>240</v>
      </c>
      <c r="B456" t="s">
        <v>696</v>
      </c>
      <c r="C456" t="str">
        <f t="shared" si="20"/>
        <v>Arctic LTER Site number 240</v>
      </c>
      <c r="D456">
        <v>68.6454282045</v>
      </c>
      <c r="E456">
        <v>-149.62885531</v>
      </c>
      <c r="G456" t="s">
        <v>385</v>
      </c>
      <c r="H456" t="s">
        <v>697</v>
      </c>
      <c r="J456" t="s">
        <v>1356</v>
      </c>
      <c r="M456" s="77" t="str">
        <f t="shared" si="21"/>
        <v>View on Google Map</v>
      </c>
    </row>
    <row r="457" spans="1:13" ht="12.75">
      <c r="A457">
        <v>508</v>
      </c>
      <c r="B457" t="s">
        <v>1107</v>
      </c>
      <c r="C457" t="s">
        <v>1108</v>
      </c>
      <c r="D457">
        <v>68.396289</v>
      </c>
      <c r="E457">
        <v>-150.587815</v>
      </c>
      <c r="F457">
        <v>841</v>
      </c>
      <c r="G457" t="s">
        <v>385</v>
      </c>
      <c r="H457" t="s">
        <v>1109</v>
      </c>
      <c r="J457" t="s">
        <v>1027</v>
      </c>
      <c r="L457" t="s">
        <v>1109</v>
      </c>
      <c r="M457" s="77" t="str">
        <f t="shared" si="21"/>
        <v>View on Google Map</v>
      </c>
    </row>
    <row r="458" spans="1:13" ht="12.75">
      <c r="A458">
        <v>513</v>
      </c>
      <c r="B458" t="s">
        <v>1114</v>
      </c>
      <c r="C458" t="s">
        <v>1108</v>
      </c>
      <c r="D458">
        <v>68.362489</v>
      </c>
      <c r="E458">
        <v>-151.707173</v>
      </c>
      <c r="F458">
        <v>792</v>
      </c>
      <c r="G458" t="s">
        <v>385</v>
      </c>
      <c r="J458" t="s">
        <v>1027</v>
      </c>
      <c r="L458" t="s">
        <v>1109</v>
      </c>
      <c r="M458" s="77" t="str">
        <f t="shared" si="21"/>
        <v>View on Google Map</v>
      </c>
    </row>
    <row r="459" spans="1:13" ht="12.75">
      <c r="A459">
        <v>512</v>
      </c>
      <c r="B459" t="s">
        <v>1113</v>
      </c>
      <c r="C459" t="s">
        <v>1108</v>
      </c>
      <c r="D459">
        <v>68.351333</v>
      </c>
      <c r="E459">
        <v>-151.702167</v>
      </c>
      <c r="F459">
        <v>789</v>
      </c>
      <c r="G459" t="s">
        <v>385</v>
      </c>
      <c r="J459" t="s">
        <v>1027</v>
      </c>
      <c r="L459" t="s">
        <v>1109</v>
      </c>
      <c r="M459" s="77" t="str">
        <f t="shared" si="21"/>
        <v>View on Google Map</v>
      </c>
    </row>
    <row r="460" spans="1:13" ht="12.75">
      <c r="A460">
        <v>511</v>
      </c>
      <c r="B460" t="s">
        <v>1112</v>
      </c>
      <c r="C460" t="s">
        <v>1108</v>
      </c>
      <c r="D460">
        <v>68.347333</v>
      </c>
      <c r="E460">
        <v>-151.703167</v>
      </c>
      <c r="F460">
        <v>798</v>
      </c>
      <c r="G460" t="s">
        <v>385</v>
      </c>
      <c r="J460" t="s">
        <v>1027</v>
      </c>
      <c r="L460" t="s">
        <v>1109</v>
      </c>
      <c r="M460" s="77" t="str">
        <f t="shared" si="21"/>
        <v>View on Google Map</v>
      </c>
    </row>
    <row r="461" spans="1:13" ht="12.75">
      <c r="A461">
        <v>510</v>
      </c>
      <c r="B461" t="s">
        <v>1111</v>
      </c>
      <c r="C461" t="s">
        <v>1108</v>
      </c>
      <c r="D461">
        <v>68.351333</v>
      </c>
      <c r="E461">
        <v>-151.702167</v>
      </c>
      <c r="F461">
        <v>810</v>
      </c>
      <c r="G461" t="s">
        <v>385</v>
      </c>
      <c r="J461" t="s">
        <v>1027</v>
      </c>
      <c r="L461" t="s">
        <v>1109</v>
      </c>
      <c r="M461" s="77" t="str">
        <f t="shared" si="21"/>
        <v>View on Google Map</v>
      </c>
    </row>
    <row r="462" spans="1:13" ht="12.75">
      <c r="A462">
        <v>233</v>
      </c>
      <c r="B462" t="s">
        <v>680</v>
      </c>
      <c r="C462" t="str">
        <f aca="true" t="shared" si="22" ref="C462:C475">"Arctic LTER Site number "&amp;A462</f>
        <v>Arctic LTER Site number 233</v>
      </c>
      <c r="D462">
        <v>68.64378317</v>
      </c>
      <c r="E462">
        <v>-149.589494362</v>
      </c>
      <c r="F462">
        <v>716</v>
      </c>
      <c r="G462" t="s">
        <v>385</v>
      </c>
      <c r="H462" t="s">
        <v>681</v>
      </c>
      <c r="J462" t="s">
        <v>1356</v>
      </c>
      <c r="M462" s="77" t="str">
        <f t="shared" si="21"/>
        <v>View on Google Map</v>
      </c>
    </row>
    <row r="463" spans="1:13" ht="12.75">
      <c r="A463">
        <v>147</v>
      </c>
      <c r="B463" t="s">
        <v>497</v>
      </c>
      <c r="C463" t="str">
        <f t="shared" si="22"/>
        <v>Arctic LTER Site number 147</v>
      </c>
      <c r="D463">
        <v>68.6463250055</v>
      </c>
      <c r="E463">
        <v>-149.582722439</v>
      </c>
      <c r="F463">
        <v>716</v>
      </c>
      <c r="G463" t="s">
        <v>385</v>
      </c>
      <c r="H463" t="s">
        <v>498</v>
      </c>
      <c r="J463" t="s">
        <v>1356</v>
      </c>
      <c r="M463" s="77" t="str">
        <f t="shared" si="21"/>
        <v>View on Google Map</v>
      </c>
    </row>
    <row r="464" spans="1:13" ht="12.75">
      <c r="A464">
        <v>234</v>
      </c>
      <c r="B464" t="s">
        <v>682</v>
      </c>
      <c r="C464" t="str">
        <f t="shared" si="22"/>
        <v>Arctic LTER Site number 234</v>
      </c>
      <c r="D464">
        <v>68.650192521</v>
      </c>
      <c r="E464">
        <v>-149.582559725</v>
      </c>
      <c r="F464">
        <v>731</v>
      </c>
      <c r="G464" t="s">
        <v>385</v>
      </c>
      <c r="H464" t="s">
        <v>683</v>
      </c>
      <c r="J464" t="s">
        <v>1356</v>
      </c>
      <c r="M464" s="77" t="str">
        <f t="shared" si="21"/>
        <v>View on Google Map</v>
      </c>
    </row>
    <row r="465" spans="1:13" ht="12.75">
      <c r="A465">
        <v>306</v>
      </c>
      <c r="B465" t="s">
        <v>799</v>
      </c>
      <c r="C465" t="str">
        <f t="shared" si="22"/>
        <v>Arctic LTER Site number 306</v>
      </c>
      <c r="F465">
        <v>731</v>
      </c>
      <c r="G465" t="s">
        <v>385</v>
      </c>
      <c r="H465" t="s">
        <v>800</v>
      </c>
      <c r="J465" t="s">
        <v>1356</v>
      </c>
      <c r="M465" s="77" t="str">
        <f t="shared" si="21"/>
        <v>View on Google Map</v>
      </c>
    </row>
    <row r="466" spans="1:13" ht="12.75">
      <c r="A466">
        <v>235</v>
      </c>
      <c r="B466" t="s">
        <v>684</v>
      </c>
      <c r="C466" t="str">
        <f t="shared" si="22"/>
        <v>Arctic LTER Site number 235</v>
      </c>
      <c r="F466">
        <v>716</v>
      </c>
      <c r="G466" t="s">
        <v>385</v>
      </c>
      <c r="H466" t="s">
        <v>685</v>
      </c>
      <c r="J466" t="s">
        <v>1356</v>
      </c>
      <c r="M466" s="77" t="str">
        <f t="shared" si="21"/>
        <v>View on Google Map</v>
      </c>
    </row>
    <row r="467" spans="1:13" ht="12.75">
      <c r="A467">
        <v>307</v>
      </c>
      <c r="B467" t="s">
        <v>801</v>
      </c>
      <c r="C467" t="str">
        <f t="shared" si="22"/>
        <v>Arctic LTER Site number 307</v>
      </c>
      <c r="F467">
        <v>716</v>
      </c>
      <c r="G467" t="s">
        <v>385</v>
      </c>
      <c r="H467" t="s">
        <v>802</v>
      </c>
      <c r="J467" t="s">
        <v>1356</v>
      </c>
      <c r="M467" s="77" t="str">
        <f t="shared" si="21"/>
        <v>View on Google Map</v>
      </c>
    </row>
    <row r="468" spans="1:13" ht="12.75">
      <c r="A468">
        <v>236</v>
      </c>
      <c r="B468" t="s">
        <v>686</v>
      </c>
      <c r="C468" t="str">
        <f t="shared" si="22"/>
        <v>Arctic LTER Site number 236</v>
      </c>
      <c r="D468">
        <v>68.6535722839</v>
      </c>
      <c r="E468">
        <v>-149.580911064</v>
      </c>
      <c r="F468">
        <v>731</v>
      </c>
      <c r="G468" t="s">
        <v>385</v>
      </c>
      <c r="H468" t="s">
        <v>687</v>
      </c>
      <c r="J468" t="s">
        <v>1356</v>
      </c>
      <c r="M468" s="77" t="str">
        <f t="shared" si="21"/>
        <v>View on Google Map</v>
      </c>
    </row>
    <row r="469" spans="1:13" ht="12.75">
      <c r="A469">
        <v>308</v>
      </c>
      <c r="B469" t="s">
        <v>803</v>
      </c>
      <c r="C469" t="str">
        <f t="shared" si="22"/>
        <v>Arctic LTER Site number 308</v>
      </c>
      <c r="D469">
        <v>68.6525512792</v>
      </c>
      <c r="E469">
        <v>-149.586760068</v>
      </c>
      <c r="F469">
        <v>731</v>
      </c>
      <c r="G469" t="s">
        <v>385</v>
      </c>
      <c r="H469" t="s">
        <v>804</v>
      </c>
      <c r="J469" t="s">
        <v>1356</v>
      </c>
      <c r="M469" s="77" t="str">
        <f t="shared" si="21"/>
        <v>View on Google Map</v>
      </c>
    </row>
    <row r="470" spans="1:13" ht="12.75">
      <c r="A470">
        <v>446</v>
      </c>
      <c r="B470" t="s">
        <v>1017</v>
      </c>
      <c r="C470" t="str">
        <f t="shared" si="22"/>
        <v>Arctic LTER Site number 446</v>
      </c>
      <c r="D470">
        <v>68.6535361336</v>
      </c>
      <c r="E470">
        <v>-149.596221833</v>
      </c>
      <c r="F470">
        <v>747</v>
      </c>
      <c r="G470" t="s">
        <v>385</v>
      </c>
      <c r="H470" t="s">
        <v>1018</v>
      </c>
      <c r="J470" t="s">
        <v>1356</v>
      </c>
      <c r="M470" s="77" t="str">
        <f t="shared" si="21"/>
        <v>View on Google Map</v>
      </c>
    </row>
    <row r="471" spans="1:13" ht="12.75">
      <c r="A471">
        <v>447</v>
      </c>
      <c r="B471" t="s">
        <v>1019</v>
      </c>
      <c r="C471" t="str">
        <f t="shared" si="22"/>
        <v>Arctic LTER Site number 447</v>
      </c>
      <c r="D471">
        <v>68.6525882849</v>
      </c>
      <c r="E471">
        <v>-149.607640693</v>
      </c>
      <c r="G471" t="s">
        <v>385</v>
      </c>
      <c r="H471" t="s">
        <v>1020</v>
      </c>
      <c r="J471" t="s">
        <v>1356</v>
      </c>
      <c r="M471" s="77" t="str">
        <f t="shared" si="21"/>
        <v>View on Google Map</v>
      </c>
    </row>
    <row r="472" spans="1:13" ht="12.75">
      <c r="A472">
        <v>504</v>
      </c>
      <c r="B472" t="s">
        <v>1103</v>
      </c>
      <c r="C472" t="str">
        <f t="shared" si="22"/>
        <v>Arctic LTER Site number 504</v>
      </c>
      <c r="D472">
        <v>68.6474077237</v>
      </c>
      <c r="E472">
        <v>-149.609365974</v>
      </c>
      <c r="F472">
        <v>731</v>
      </c>
      <c r="G472" t="s">
        <v>385</v>
      </c>
      <c r="J472" t="s">
        <v>1356</v>
      </c>
      <c r="M472" s="77" t="str">
        <f t="shared" si="21"/>
        <v>View on Google Map</v>
      </c>
    </row>
    <row r="473" spans="1:13" ht="12.75">
      <c r="A473">
        <v>108</v>
      </c>
      <c r="B473" t="s">
        <v>406</v>
      </c>
      <c r="C473" t="str">
        <f t="shared" si="22"/>
        <v>Arctic LTER Site number 108</v>
      </c>
      <c r="D473">
        <v>68.65</v>
      </c>
      <c r="E473">
        <v>-149.61666666666667</v>
      </c>
      <c r="F473">
        <v>699</v>
      </c>
      <c r="G473" t="s">
        <v>385</v>
      </c>
      <c r="H473" t="s">
        <v>407</v>
      </c>
      <c r="J473" t="s">
        <v>1356</v>
      </c>
      <c r="M473" s="77" t="str">
        <f t="shared" si="21"/>
        <v>View on Google Map</v>
      </c>
    </row>
    <row r="474" spans="1:13" ht="12.75">
      <c r="A474">
        <v>309</v>
      </c>
      <c r="B474" t="s">
        <v>805</v>
      </c>
      <c r="C474" t="str">
        <f t="shared" si="22"/>
        <v>Arctic LTER Site number 309</v>
      </c>
      <c r="G474" t="s">
        <v>385</v>
      </c>
      <c r="H474" t="s">
        <v>806</v>
      </c>
      <c r="J474" t="s">
        <v>1356</v>
      </c>
      <c r="M474" s="77" t="str">
        <f t="shared" si="21"/>
        <v>View on Google Map</v>
      </c>
    </row>
    <row r="475" spans="1:13" ht="12.75">
      <c r="A475">
        <v>109</v>
      </c>
      <c r="B475" t="s">
        <v>408</v>
      </c>
      <c r="C475" t="str">
        <f t="shared" si="22"/>
        <v>Arctic LTER Site number 109</v>
      </c>
      <c r="D475">
        <v>68.68333333333334</v>
      </c>
      <c r="E475">
        <v>-149.61666666666667</v>
      </c>
      <c r="F475">
        <v>701</v>
      </c>
      <c r="G475" t="s">
        <v>385</v>
      </c>
      <c r="H475" t="s">
        <v>409</v>
      </c>
      <c r="J475" t="s">
        <v>1356</v>
      </c>
      <c r="M475" s="77" t="str">
        <f t="shared" si="21"/>
        <v>View on Google Map</v>
      </c>
    </row>
    <row r="476" spans="1:13" ht="12.75">
      <c r="A476">
        <v>497</v>
      </c>
      <c r="B476" t="s">
        <v>1085</v>
      </c>
      <c r="C476" t="s">
        <v>1086</v>
      </c>
      <c r="D476">
        <v>68.674932</v>
      </c>
      <c r="E476">
        <v>-149.625439</v>
      </c>
      <c r="F476">
        <v>701</v>
      </c>
      <c r="G476" t="s">
        <v>385</v>
      </c>
      <c r="J476" t="s">
        <v>1080</v>
      </c>
      <c r="L476" t="s">
        <v>1081</v>
      </c>
      <c r="M476" s="77" t="str">
        <f t="shared" si="21"/>
        <v>View on Google Map</v>
      </c>
    </row>
    <row r="477" spans="1:13" ht="12.75">
      <c r="A477">
        <v>498</v>
      </c>
      <c r="B477" t="s">
        <v>1087</v>
      </c>
      <c r="C477" t="str">
        <f aca="true" t="shared" si="23" ref="C477:C491">"Arctic LTER Site number "&amp;A477</f>
        <v>Arctic LTER Site number 498</v>
      </c>
      <c r="D477">
        <v>68.677723</v>
      </c>
      <c r="E477">
        <v>-149.624028</v>
      </c>
      <c r="F477">
        <v>701</v>
      </c>
      <c r="G477" t="s">
        <v>297</v>
      </c>
      <c r="J477" t="s">
        <v>1080</v>
      </c>
      <c r="L477" t="s">
        <v>1081</v>
      </c>
      <c r="M477" s="77" t="str">
        <f t="shared" si="21"/>
        <v>View on Google Map</v>
      </c>
    </row>
    <row r="478" spans="1:13" ht="12.75">
      <c r="A478">
        <v>495</v>
      </c>
      <c r="B478" t="s">
        <v>1082</v>
      </c>
      <c r="C478" t="str">
        <f t="shared" si="23"/>
        <v>Arctic LTER Site number 495</v>
      </c>
      <c r="D478">
        <v>68.674122</v>
      </c>
      <c r="E478">
        <v>-149.62885</v>
      </c>
      <c r="F478">
        <v>701</v>
      </c>
      <c r="G478" t="s">
        <v>297</v>
      </c>
      <c r="J478" t="s">
        <v>1080</v>
      </c>
      <c r="L478" t="s">
        <v>1081</v>
      </c>
      <c r="M478" s="77" t="str">
        <f t="shared" si="21"/>
        <v>View on Google Map</v>
      </c>
    </row>
    <row r="479" spans="1:13" ht="12.75">
      <c r="A479">
        <v>448</v>
      </c>
      <c r="B479" t="s">
        <v>1021</v>
      </c>
      <c r="C479" t="str">
        <f t="shared" si="23"/>
        <v>Arctic LTER Site number 448</v>
      </c>
      <c r="D479">
        <v>68.655874035</v>
      </c>
      <c r="E479">
        <v>-149.585559056</v>
      </c>
      <c r="G479" t="s">
        <v>385</v>
      </c>
      <c r="H479" t="s">
        <v>1022</v>
      </c>
      <c r="J479" t="s">
        <v>1356</v>
      </c>
      <c r="M479" s="77" t="str">
        <f t="shared" si="21"/>
        <v>View on Google Map</v>
      </c>
    </row>
    <row r="480" spans="1:13" ht="12.75">
      <c r="A480">
        <v>449</v>
      </c>
      <c r="B480" t="s">
        <v>1023</v>
      </c>
      <c r="C480" t="str">
        <f t="shared" si="23"/>
        <v>Arctic LTER Site number 449</v>
      </c>
      <c r="D480">
        <v>68.6610452769</v>
      </c>
      <c r="E480">
        <v>-149.586664767</v>
      </c>
      <c r="G480" t="s">
        <v>385</v>
      </c>
      <c r="H480" t="s">
        <v>1024</v>
      </c>
      <c r="J480" t="s">
        <v>1356</v>
      </c>
      <c r="M480" s="77" t="str">
        <f t="shared" si="21"/>
        <v>View on Google Map</v>
      </c>
    </row>
    <row r="481" spans="1:13" ht="12.75">
      <c r="A481">
        <v>171</v>
      </c>
      <c r="B481" t="s">
        <v>539</v>
      </c>
      <c r="C481" t="str">
        <f t="shared" si="23"/>
        <v>Arctic LTER Site number 171</v>
      </c>
      <c r="D481">
        <v>68.6526454831</v>
      </c>
      <c r="E481">
        <v>-149.599473662</v>
      </c>
      <c r="F481">
        <v>747</v>
      </c>
      <c r="G481" t="s">
        <v>385</v>
      </c>
      <c r="H481" t="s">
        <v>540</v>
      </c>
      <c r="I481" t="s">
        <v>541</v>
      </c>
      <c r="J481" t="s">
        <v>1356</v>
      </c>
      <c r="M481" s="77" t="str">
        <f t="shared" si="21"/>
        <v>View on Google Map</v>
      </c>
    </row>
    <row r="482" spans="1:13" ht="12.75">
      <c r="A482">
        <v>499</v>
      </c>
      <c r="B482" t="s">
        <v>1088</v>
      </c>
      <c r="C482" t="str">
        <f t="shared" si="23"/>
        <v>Arctic LTER Site number 499</v>
      </c>
      <c r="D482">
        <v>68.82961</v>
      </c>
      <c r="E482">
        <v>-149.77901</v>
      </c>
      <c r="F482">
        <v>633</v>
      </c>
      <c r="G482" t="s">
        <v>385</v>
      </c>
      <c r="H482" t="s">
        <v>1089</v>
      </c>
      <c r="I482" t="s">
        <v>1090</v>
      </c>
      <c r="J482" t="s">
        <v>1027</v>
      </c>
      <c r="M482" s="77" t="str">
        <f t="shared" si="21"/>
        <v>View on Google Map</v>
      </c>
    </row>
    <row r="483" spans="1:13" ht="12.75">
      <c r="A483">
        <v>500</v>
      </c>
      <c r="B483" t="s">
        <v>1091</v>
      </c>
      <c r="C483" t="str">
        <f t="shared" si="23"/>
        <v>Arctic LTER Site number 500</v>
      </c>
      <c r="D483">
        <v>68.833</v>
      </c>
      <c r="E483">
        <v>-149.76808</v>
      </c>
      <c r="F483">
        <v>624</v>
      </c>
      <c r="G483" t="s">
        <v>385</v>
      </c>
      <c r="H483" t="s">
        <v>1092</v>
      </c>
      <c r="I483" t="s">
        <v>1093</v>
      </c>
      <c r="J483" t="s">
        <v>1027</v>
      </c>
      <c r="M483" s="77" t="str">
        <f t="shared" si="21"/>
        <v>View on Google Map</v>
      </c>
    </row>
    <row r="484" spans="1:13" ht="12.75">
      <c r="A484">
        <v>501</v>
      </c>
      <c r="B484" t="s">
        <v>1094</v>
      </c>
      <c r="C484" t="str">
        <f t="shared" si="23"/>
        <v>Arctic LTER Site number 501</v>
      </c>
      <c r="D484">
        <v>68.8283</v>
      </c>
      <c r="E484">
        <v>-149.76474</v>
      </c>
      <c r="F484">
        <v>624</v>
      </c>
      <c r="G484" t="s">
        <v>385</v>
      </c>
      <c r="H484" t="s">
        <v>1095</v>
      </c>
      <c r="I484" t="s">
        <v>1096</v>
      </c>
      <c r="J484" t="s">
        <v>1027</v>
      </c>
      <c r="M484" s="77" t="str">
        <f t="shared" si="21"/>
        <v>View on Google Map</v>
      </c>
    </row>
    <row r="485" spans="1:13" ht="12.75">
      <c r="A485">
        <v>502</v>
      </c>
      <c r="B485" t="s">
        <v>1097</v>
      </c>
      <c r="C485" t="str">
        <f t="shared" si="23"/>
        <v>Arctic LTER Site number 502</v>
      </c>
      <c r="D485">
        <v>68.82652</v>
      </c>
      <c r="E485">
        <v>-149.75897</v>
      </c>
      <c r="F485">
        <v>592</v>
      </c>
      <c r="G485" t="s">
        <v>385</v>
      </c>
      <c r="H485" t="s">
        <v>1098</v>
      </c>
      <c r="I485" t="s">
        <v>1099</v>
      </c>
      <c r="J485" t="s">
        <v>1027</v>
      </c>
      <c r="M485" s="77" t="str">
        <f t="shared" si="21"/>
        <v>View on Google Map</v>
      </c>
    </row>
    <row r="486" spans="1:13" ht="12.75">
      <c r="A486">
        <v>503</v>
      </c>
      <c r="B486" t="s">
        <v>1100</v>
      </c>
      <c r="C486" t="str">
        <f t="shared" si="23"/>
        <v>Arctic LTER Site number 503</v>
      </c>
      <c r="D486">
        <v>68.82726</v>
      </c>
      <c r="E486">
        <v>-149.75089</v>
      </c>
      <c r="F486">
        <v>592</v>
      </c>
      <c r="G486" t="s">
        <v>385</v>
      </c>
      <c r="H486" t="s">
        <v>1101</v>
      </c>
      <c r="I486" t="s">
        <v>1102</v>
      </c>
      <c r="J486" t="s">
        <v>1027</v>
      </c>
      <c r="M486" s="77" t="str">
        <f t="shared" si="21"/>
        <v>View on Google Map</v>
      </c>
    </row>
    <row r="487" spans="1:13" ht="12.75">
      <c r="A487">
        <v>488</v>
      </c>
      <c r="B487" t="s">
        <v>1071</v>
      </c>
      <c r="C487" t="str">
        <f t="shared" si="23"/>
        <v>Arctic LTER Site number 488</v>
      </c>
      <c r="D487">
        <v>69.32995</v>
      </c>
      <c r="E487">
        <v>-150.95275</v>
      </c>
      <c r="F487">
        <v>127</v>
      </c>
      <c r="G487" t="s">
        <v>385</v>
      </c>
      <c r="J487" t="s">
        <v>358</v>
      </c>
      <c r="L487" t="s">
        <v>359</v>
      </c>
      <c r="M487" s="77" t="str">
        <f t="shared" si="21"/>
        <v>View on Google Map</v>
      </c>
    </row>
    <row r="488" spans="1:13" ht="12.75">
      <c r="A488">
        <v>489</v>
      </c>
      <c r="B488" t="s">
        <v>1072</v>
      </c>
      <c r="C488" t="str">
        <f t="shared" si="23"/>
        <v>Arctic LTER Site number 489</v>
      </c>
      <c r="F488">
        <v>127</v>
      </c>
      <c r="G488" t="s">
        <v>297</v>
      </c>
      <c r="J488" t="s">
        <v>358</v>
      </c>
      <c r="L488" t="s">
        <v>359</v>
      </c>
      <c r="M488" s="77" t="str">
        <f t="shared" si="21"/>
        <v>View on Google Map</v>
      </c>
    </row>
    <row r="489" spans="1:13" ht="12.75">
      <c r="A489">
        <v>490</v>
      </c>
      <c r="B489" t="s">
        <v>1073</v>
      </c>
      <c r="C489" t="str">
        <f t="shared" si="23"/>
        <v>Arctic LTER Site number 490</v>
      </c>
      <c r="F489">
        <v>127</v>
      </c>
      <c r="G489" t="s">
        <v>385</v>
      </c>
      <c r="J489" t="s">
        <v>358</v>
      </c>
      <c r="L489" t="s">
        <v>359</v>
      </c>
      <c r="M489" s="77" t="str">
        <f t="shared" si="21"/>
        <v>View on Google Map</v>
      </c>
    </row>
    <row r="490" spans="1:13" ht="12.75">
      <c r="A490">
        <v>34</v>
      </c>
      <c r="B490" t="s">
        <v>364</v>
      </c>
      <c r="C490" t="str">
        <f t="shared" si="23"/>
        <v>Arctic LTER Site number 34</v>
      </c>
      <c r="D490">
        <v>69.0574</v>
      </c>
      <c r="E490">
        <v>-150.396</v>
      </c>
      <c r="F490">
        <v>274</v>
      </c>
      <c r="G490" t="s">
        <v>297</v>
      </c>
      <c r="J490" t="s">
        <v>358</v>
      </c>
      <c r="L490" t="s">
        <v>359</v>
      </c>
      <c r="M490" s="77" t="str">
        <f t="shared" si="21"/>
        <v>View on Google Map</v>
      </c>
    </row>
    <row r="491" spans="1:13" ht="12.75">
      <c r="A491">
        <v>45</v>
      </c>
      <c r="B491" t="s">
        <v>380</v>
      </c>
      <c r="C491" t="str">
        <f t="shared" si="23"/>
        <v>Arctic LTER Site number 45</v>
      </c>
      <c r="D491">
        <v>69.063298</v>
      </c>
      <c r="E491">
        <v>-150.394711</v>
      </c>
      <c r="G491" t="s">
        <v>297</v>
      </c>
      <c r="J491" t="s">
        <v>375</v>
      </c>
      <c r="L491" t="s">
        <v>359</v>
      </c>
      <c r="M491" s="77" t="str">
        <f t="shared" si="21"/>
        <v>View on Google Map</v>
      </c>
    </row>
    <row r="492" spans="2:13" ht="12.75">
      <c r="B492" t="s">
        <v>1438</v>
      </c>
      <c r="C492" t="s">
        <v>1433</v>
      </c>
      <c r="D492">
        <v>69.13833333333334</v>
      </c>
      <c r="E492">
        <v>-150.649166666667</v>
      </c>
      <c r="G492" t="s">
        <v>1434</v>
      </c>
      <c r="J492" t="s">
        <v>1289</v>
      </c>
      <c r="L492" t="s">
        <v>359</v>
      </c>
      <c r="M492" s="77" t="str">
        <f t="shared" si="21"/>
        <v>View on Google Map</v>
      </c>
    </row>
    <row r="493" spans="2:13" ht="12.75">
      <c r="B493" t="s">
        <v>1439</v>
      </c>
      <c r="C493" t="s">
        <v>1376</v>
      </c>
      <c r="D493">
        <v>69.1525</v>
      </c>
      <c r="E493">
        <v>-150.706111111111</v>
      </c>
      <c r="G493" t="s">
        <v>1434</v>
      </c>
      <c r="J493" t="s">
        <v>1289</v>
      </c>
      <c r="L493" t="s">
        <v>359</v>
      </c>
      <c r="M493" s="77" t="str">
        <f t="shared" si="21"/>
        <v>View on Google Map</v>
      </c>
    </row>
    <row r="494" spans="1:13" ht="12.75">
      <c r="A494">
        <v>35</v>
      </c>
      <c r="B494" t="s">
        <v>365</v>
      </c>
      <c r="C494" t="str">
        <f>"Arctic LTER Site number "&amp;A494</f>
        <v>Arctic LTER Site number 35</v>
      </c>
      <c r="D494">
        <v>69.06333333333333</v>
      </c>
      <c r="E494">
        <v>-150.39333333333335</v>
      </c>
      <c r="F494">
        <v>281</v>
      </c>
      <c r="G494" t="s">
        <v>297</v>
      </c>
      <c r="J494" t="s">
        <v>358</v>
      </c>
      <c r="L494" t="s">
        <v>359</v>
      </c>
      <c r="M494" s="77" t="str">
        <f t="shared" si="21"/>
        <v>View on Google Map</v>
      </c>
    </row>
    <row r="495" spans="1:13" ht="12.75">
      <c r="A495">
        <v>161</v>
      </c>
      <c r="B495" t="s">
        <v>515</v>
      </c>
      <c r="C495" t="s">
        <v>516</v>
      </c>
      <c r="D495">
        <v>68.6</v>
      </c>
      <c r="E495">
        <v>-149.18333333333334</v>
      </c>
      <c r="F495">
        <v>876</v>
      </c>
      <c r="G495" t="s">
        <v>385</v>
      </c>
      <c r="H495" t="s">
        <v>517</v>
      </c>
      <c r="J495" t="s">
        <v>1356</v>
      </c>
      <c r="L495" t="s">
        <v>301</v>
      </c>
      <c r="M495" s="77" t="str">
        <f t="shared" si="21"/>
        <v>View on Google Map</v>
      </c>
    </row>
    <row r="496" spans="1:13" ht="12.75">
      <c r="A496">
        <v>162</v>
      </c>
      <c r="B496" t="s">
        <v>518</v>
      </c>
      <c r="C496" t="s">
        <v>516</v>
      </c>
      <c r="D496">
        <v>68.58333333333333</v>
      </c>
      <c r="E496">
        <v>-149.2</v>
      </c>
      <c r="F496">
        <v>892</v>
      </c>
      <c r="G496" t="s">
        <v>385</v>
      </c>
      <c r="H496" t="s">
        <v>519</v>
      </c>
      <c r="J496" t="s">
        <v>1356</v>
      </c>
      <c r="L496" t="s">
        <v>301</v>
      </c>
      <c r="M496" s="77" t="str">
        <f t="shared" si="21"/>
        <v>View on Google Map</v>
      </c>
    </row>
    <row r="497" spans="1:13" ht="12.75">
      <c r="A497">
        <v>163</v>
      </c>
      <c r="B497" t="s">
        <v>520</v>
      </c>
      <c r="C497" t="s">
        <v>516</v>
      </c>
      <c r="D497">
        <v>68.6</v>
      </c>
      <c r="E497">
        <v>-149.16666666666666</v>
      </c>
      <c r="F497">
        <v>876</v>
      </c>
      <c r="G497" t="s">
        <v>385</v>
      </c>
      <c r="H497" t="s">
        <v>521</v>
      </c>
      <c r="J497" t="s">
        <v>1356</v>
      </c>
      <c r="L497" t="s">
        <v>301</v>
      </c>
      <c r="M497" s="77" t="str">
        <f t="shared" si="21"/>
        <v>View on Google Map</v>
      </c>
    </row>
    <row r="498" spans="1:13" ht="12.75">
      <c r="A498">
        <v>5</v>
      </c>
      <c r="B498" t="s">
        <v>1402</v>
      </c>
      <c r="C498" t="s">
        <v>1380</v>
      </c>
      <c r="D498">
        <v>68.671486222</v>
      </c>
      <c r="E498">
        <v>-149.1281271</v>
      </c>
      <c r="F498">
        <v>761.756</v>
      </c>
      <c r="G498" t="s">
        <v>1378</v>
      </c>
      <c r="J498" s="12" t="s">
        <v>1356</v>
      </c>
      <c r="M498" s="77" t="str">
        <f t="shared" si="21"/>
        <v>View on Google Map</v>
      </c>
    </row>
    <row r="499" spans="1:13" ht="12.75">
      <c r="A499">
        <v>5</v>
      </c>
      <c r="B499" t="s">
        <v>1403</v>
      </c>
      <c r="C499" t="s">
        <v>1380</v>
      </c>
      <c r="D499">
        <v>68.671371694</v>
      </c>
      <c r="E499">
        <v>-149.131155484</v>
      </c>
      <c r="F499">
        <v>763.881</v>
      </c>
      <c r="G499" t="s">
        <v>1378</v>
      </c>
      <c r="J499" s="12" t="s">
        <v>1356</v>
      </c>
      <c r="M499" s="77" t="str">
        <f t="shared" si="21"/>
        <v>View on Google Map</v>
      </c>
    </row>
    <row r="500" spans="1:13" ht="12.75">
      <c r="A500">
        <v>5</v>
      </c>
      <c r="B500" t="s">
        <v>1404</v>
      </c>
      <c r="C500" t="s">
        <v>1380</v>
      </c>
      <c r="D500">
        <v>68.67101801</v>
      </c>
      <c r="E500">
        <v>-149.137892686</v>
      </c>
      <c r="F500">
        <v>764.537</v>
      </c>
      <c r="G500" t="s">
        <v>1378</v>
      </c>
      <c r="J500" s="12" t="s">
        <v>1356</v>
      </c>
      <c r="M500" s="77" t="str">
        <f t="shared" si="21"/>
        <v>View on Google Map</v>
      </c>
    </row>
    <row r="501" spans="1:13" ht="12.75">
      <c r="A501">
        <v>5</v>
      </c>
      <c r="B501" t="s">
        <v>1405</v>
      </c>
      <c r="C501" t="s">
        <v>1383</v>
      </c>
      <c r="D501">
        <v>68.67719327</v>
      </c>
      <c r="E501">
        <v>-149.121792258</v>
      </c>
      <c r="F501">
        <v>763.743</v>
      </c>
      <c r="G501" t="s">
        <v>1378</v>
      </c>
      <c r="J501" s="12" t="s">
        <v>1356</v>
      </c>
      <c r="M501" s="77" t="str">
        <f t="shared" si="21"/>
        <v>View on Google Map</v>
      </c>
    </row>
    <row r="502" spans="1:13" ht="12.75">
      <c r="A502">
        <v>5</v>
      </c>
      <c r="B502" t="s">
        <v>1406</v>
      </c>
      <c r="C502" t="s">
        <v>1383</v>
      </c>
      <c r="D502">
        <v>68.679780992</v>
      </c>
      <c r="E502">
        <v>-149.114206438</v>
      </c>
      <c r="F502">
        <v>762.678</v>
      </c>
      <c r="G502" t="s">
        <v>1378</v>
      </c>
      <c r="J502" s="12" t="s">
        <v>1356</v>
      </c>
      <c r="M502" s="77" t="str">
        <f t="shared" si="21"/>
        <v>View on Google Map</v>
      </c>
    </row>
    <row r="503" spans="1:13" ht="12.75">
      <c r="A503">
        <v>5</v>
      </c>
      <c r="B503" t="s">
        <v>308</v>
      </c>
      <c r="C503" t="s">
        <v>305</v>
      </c>
      <c r="D503">
        <v>68.6874</v>
      </c>
      <c r="E503">
        <v>-149.095</v>
      </c>
      <c r="F503">
        <v>754</v>
      </c>
      <c r="G503" t="s">
        <v>297</v>
      </c>
      <c r="H503" t="s">
        <v>309</v>
      </c>
      <c r="I503" t="s">
        <v>310</v>
      </c>
      <c r="J503" t="s">
        <v>1356</v>
      </c>
      <c r="L503" t="s">
        <v>301</v>
      </c>
      <c r="M503" s="77" t="str">
        <f t="shared" si="21"/>
        <v>View on Google Map</v>
      </c>
    </row>
    <row r="504" spans="1:13" ht="12.75">
      <c r="A504">
        <v>5</v>
      </c>
      <c r="B504" t="s">
        <v>1417</v>
      </c>
      <c r="C504" t="s">
        <v>1414</v>
      </c>
      <c r="D504">
        <v>68.672870448</v>
      </c>
      <c r="E504">
        <v>-149.124843486</v>
      </c>
      <c r="G504" t="s">
        <v>1378</v>
      </c>
      <c r="J504" s="12" t="s">
        <v>1356</v>
      </c>
      <c r="M504" s="77" t="str">
        <f t="shared" si="21"/>
        <v>View on Google Map</v>
      </c>
    </row>
    <row r="505" spans="1:13" ht="12.75">
      <c r="A505">
        <v>5</v>
      </c>
      <c r="B505" t="s">
        <v>1415</v>
      </c>
      <c r="C505" t="s">
        <v>1416</v>
      </c>
      <c r="D505">
        <v>68.686037823</v>
      </c>
      <c r="E505">
        <v>-149.0990032</v>
      </c>
      <c r="G505" t="s">
        <v>1378</v>
      </c>
      <c r="J505" s="12" t="s">
        <v>1356</v>
      </c>
      <c r="M505" s="77" t="str">
        <f t="shared" si="21"/>
        <v>View on Google Map</v>
      </c>
    </row>
    <row r="506" spans="1:13" ht="12.75">
      <c r="A506">
        <v>491</v>
      </c>
      <c r="B506" t="s">
        <v>1074</v>
      </c>
      <c r="C506" t="str">
        <f aca="true" t="shared" si="24" ref="C506:C514">"Arctic LTER Site number "&amp;A506</f>
        <v>Arctic LTER Site number 491</v>
      </c>
      <c r="D506">
        <v>68.941266667</v>
      </c>
      <c r="E506">
        <v>-150.5068</v>
      </c>
      <c r="F506">
        <v>408</v>
      </c>
      <c r="G506" t="s">
        <v>385</v>
      </c>
      <c r="H506" t="s">
        <v>1075</v>
      </c>
      <c r="J506" t="s">
        <v>358</v>
      </c>
      <c r="L506" t="s">
        <v>359</v>
      </c>
      <c r="M506" s="77" t="str">
        <f t="shared" si="21"/>
        <v>View on Google Map</v>
      </c>
    </row>
    <row r="507" spans="1:13" ht="12.75">
      <c r="A507">
        <v>492</v>
      </c>
      <c r="B507" t="s">
        <v>1076</v>
      </c>
      <c r="C507" t="str">
        <f t="shared" si="24"/>
        <v>Arctic LTER Site number 492</v>
      </c>
      <c r="F507">
        <v>408</v>
      </c>
      <c r="G507" t="s">
        <v>385</v>
      </c>
      <c r="H507" t="s">
        <v>1077</v>
      </c>
      <c r="J507" t="s">
        <v>358</v>
      </c>
      <c r="L507" t="s">
        <v>359</v>
      </c>
      <c r="M507" s="77" t="str">
        <f t="shared" si="21"/>
        <v>View on Google Map</v>
      </c>
    </row>
    <row r="508" spans="1:13" ht="12.75">
      <c r="A508">
        <v>1172</v>
      </c>
      <c r="B508" t="s">
        <v>1290</v>
      </c>
      <c r="C508" t="str">
        <f t="shared" si="24"/>
        <v>Arctic LTER Site number 1172</v>
      </c>
      <c r="D508">
        <v>68.99666666666667</v>
      </c>
      <c r="E508">
        <v>-150.21249999999998</v>
      </c>
      <c r="G508" t="s">
        <v>1161</v>
      </c>
      <c r="H508" t="s">
        <v>1291</v>
      </c>
      <c r="J508" t="s">
        <v>1289</v>
      </c>
      <c r="L508" t="s">
        <v>359</v>
      </c>
      <c r="M508" s="77" t="str">
        <f t="shared" si="21"/>
        <v>View on Google Map</v>
      </c>
    </row>
    <row r="509" spans="1:13" ht="12.75">
      <c r="A509">
        <v>493</v>
      </c>
      <c r="B509" t="s">
        <v>1078</v>
      </c>
      <c r="C509" t="str">
        <f t="shared" si="24"/>
        <v>Arctic LTER Site number 493</v>
      </c>
      <c r="D509">
        <v>68.974933333</v>
      </c>
      <c r="E509">
        <v>-150.221066667</v>
      </c>
      <c r="F509">
        <v>364</v>
      </c>
      <c r="G509" t="s">
        <v>385</v>
      </c>
      <c r="J509" t="s">
        <v>358</v>
      </c>
      <c r="L509" t="s">
        <v>359</v>
      </c>
      <c r="M509" s="77" t="str">
        <f t="shared" si="21"/>
        <v>View on Google Map</v>
      </c>
    </row>
    <row r="510" spans="1:13" ht="12.75">
      <c r="A510">
        <v>405</v>
      </c>
      <c r="B510" t="s">
        <v>953</v>
      </c>
      <c r="C510" t="str">
        <f t="shared" si="24"/>
        <v>Arctic LTER Site number 405</v>
      </c>
      <c r="G510" t="s">
        <v>385</v>
      </c>
      <c r="J510" t="s">
        <v>1356</v>
      </c>
      <c r="L510" t="s">
        <v>952</v>
      </c>
      <c r="M510" s="77" t="str">
        <f t="shared" si="21"/>
        <v>View on Google Map</v>
      </c>
    </row>
    <row r="511" spans="1:13" ht="12.75">
      <c r="A511">
        <v>505</v>
      </c>
      <c r="B511" t="s">
        <v>1104</v>
      </c>
      <c r="C511" t="str">
        <f t="shared" si="24"/>
        <v>Arctic LTER Site number 505</v>
      </c>
      <c r="D511">
        <v>68.921059</v>
      </c>
      <c r="E511">
        <v>-150.347843</v>
      </c>
      <c r="G511" t="s">
        <v>385</v>
      </c>
      <c r="J511" t="s">
        <v>358</v>
      </c>
      <c r="L511" t="s">
        <v>359</v>
      </c>
      <c r="M511" s="77" t="str">
        <f t="shared" si="21"/>
        <v>View on Google Map</v>
      </c>
    </row>
    <row r="512" spans="1:13" ht="12.75">
      <c r="A512">
        <v>506</v>
      </c>
      <c r="B512" t="s">
        <v>1105</v>
      </c>
      <c r="C512" t="str">
        <f t="shared" si="24"/>
        <v>Arctic LTER Site number 506</v>
      </c>
      <c r="D512">
        <v>68.921186</v>
      </c>
      <c r="E512">
        <v>-150.37015</v>
      </c>
      <c r="G512" t="s">
        <v>385</v>
      </c>
      <c r="J512" t="s">
        <v>358</v>
      </c>
      <c r="L512" t="s">
        <v>359</v>
      </c>
      <c r="M512" s="77" t="str">
        <f t="shared" si="21"/>
        <v>View on Google Map</v>
      </c>
    </row>
    <row r="513" spans="1:13" ht="12.75">
      <c r="A513">
        <v>507</v>
      </c>
      <c r="B513" t="s">
        <v>1106</v>
      </c>
      <c r="C513" t="str">
        <f t="shared" si="24"/>
        <v>Arctic LTER Site number 507</v>
      </c>
      <c r="D513">
        <v>68.936953</v>
      </c>
      <c r="E513">
        <v>-150.353097</v>
      </c>
      <c r="G513" t="s">
        <v>385</v>
      </c>
      <c r="J513" t="s">
        <v>358</v>
      </c>
      <c r="L513" t="s">
        <v>359</v>
      </c>
      <c r="M513" s="77" t="str">
        <f t="shared" si="21"/>
        <v>View on Google Map</v>
      </c>
    </row>
    <row r="514" spans="1:13" ht="12.75">
      <c r="A514">
        <v>12</v>
      </c>
      <c r="B514" t="s">
        <v>321</v>
      </c>
      <c r="C514" t="str">
        <f t="shared" si="24"/>
        <v>Arctic LTER Site number 12</v>
      </c>
      <c r="G514" t="s">
        <v>297</v>
      </c>
      <c r="J514" t="s">
        <v>1356</v>
      </c>
      <c r="M514" s="77" t="str">
        <f t="shared" si="21"/>
        <v>View on Google Map</v>
      </c>
    </row>
    <row r="515" spans="1:13" ht="12.75">
      <c r="A515">
        <v>4</v>
      </c>
      <c r="B515" t="s">
        <v>304</v>
      </c>
      <c r="C515" t="s">
        <v>305</v>
      </c>
      <c r="D515">
        <v>68.38333333333334</v>
      </c>
      <c r="E515">
        <v>-149.31666666666666</v>
      </c>
      <c r="F515">
        <v>869</v>
      </c>
      <c r="G515" t="s">
        <v>297</v>
      </c>
      <c r="H515" t="s">
        <v>306</v>
      </c>
      <c r="I515" t="s">
        <v>307</v>
      </c>
      <c r="J515" t="s">
        <v>1356</v>
      </c>
      <c r="L515" t="s">
        <v>301</v>
      </c>
      <c r="M515" s="77" t="str">
        <f aca="true" t="shared" si="25" ref="M515:M578">HYPERLINK("http://maps.google.com/maps?q="&amp;D515&amp;","&amp;E515,"View on Google Map")</f>
        <v>View on Google Map</v>
      </c>
    </row>
    <row r="516" spans="1:13" ht="12.75">
      <c r="A516">
        <v>148</v>
      </c>
      <c r="B516" t="s">
        <v>499</v>
      </c>
      <c r="C516" t="str">
        <f aca="true" t="shared" si="26" ref="C516:C537">"Arctic LTER Site number "&amp;A516</f>
        <v>Arctic LTER Site number 148</v>
      </c>
      <c r="D516">
        <v>68.6245359666</v>
      </c>
      <c r="E516">
        <v>-149.602166091</v>
      </c>
      <c r="F516">
        <v>720</v>
      </c>
      <c r="G516" t="s">
        <v>385</v>
      </c>
      <c r="J516" t="s">
        <v>1356</v>
      </c>
      <c r="M516" s="77" t="str">
        <f t="shared" si="25"/>
        <v>View on Google Map</v>
      </c>
    </row>
    <row r="517" spans="1:13" ht="12.75">
      <c r="A517">
        <v>241</v>
      </c>
      <c r="B517" t="s">
        <v>499</v>
      </c>
      <c r="C517" t="str">
        <f t="shared" si="26"/>
        <v>Arctic LTER Site number 241</v>
      </c>
      <c r="D517">
        <v>68.6245359666</v>
      </c>
      <c r="E517">
        <v>-149.602166091</v>
      </c>
      <c r="G517" t="s">
        <v>385</v>
      </c>
      <c r="J517" t="s">
        <v>1356</v>
      </c>
      <c r="M517" s="77" t="str">
        <f t="shared" si="25"/>
        <v>View on Google Map</v>
      </c>
    </row>
    <row r="518" spans="1:13" ht="12.75">
      <c r="A518">
        <v>149</v>
      </c>
      <c r="B518" t="s">
        <v>500</v>
      </c>
      <c r="C518" t="str">
        <f t="shared" si="26"/>
        <v>Arctic LTER Site number 149</v>
      </c>
      <c r="D518">
        <v>68.6271690786</v>
      </c>
      <c r="E518">
        <v>-149.611352962</v>
      </c>
      <c r="F518">
        <v>720</v>
      </c>
      <c r="G518" t="s">
        <v>385</v>
      </c>
      <c r="J518" t="s">
        <v>1356</v>
      </c>
      <c r="M518" s="77" t="str">
        <f t="shared" si="25"/>
        <v>View on Google Map</v>
      </c>
    </row>
    <row r="519" spans="1:13" ht="12.75">
      <c r="A519">
        <v>150</v>
      </c>
      <c r="B519" t="s">
        <v>501</v>
      </c>
      <c r="C519" t="str">
        <f t="shared" si="26"/>
        <v>Arctic LTER Site number 150</v>
      </c>
      <c r="D519">
        <v>68.6288186233</v>
      </c>
      <c r="E519">
        <v>-149.624821976</v>
      </c>
      <c r="F519">
        <v>720</v>
      </c>
      <c r="G519" t="s">
        <v>385</v>
      </c>
      <c r="J519" t="s">
        <v>1356</v>
      </c>
      <c r="M519" s="77" t="str">
        <f t="shared" si="25"/>
        <v>View on Google Map</v>
      </c>
    </row>
    <row r="520" spans="1:13" ht="12.75">
      <c r="A520">
        <v>151</v>
      </c>
      <c r="B520" t="s">
        <v>502</v>
      </c>
      <c r="C520" t="str">
        <f t="shared" si="26"/>
        <v>Arctic LTER Site number 151</v>
      </c>
      <c r="D520">
        <v>68.6309499327</v>
      </c>
      <c r="E520">
        <v>-149.629931504</v>
      </c>
      <c r="G520" t="s">
        <v>385</v>
      </c>
      <c r="J520" t="s">
        <v>1356</v>
      </c>
      <c r="M520" s="77" t="str">
        <f t="shared" si="25"/>
        <v>View on Google Map</v>
      </c>
    </row>
    <row r="521" spans="1:13" ht="12.75">
      <c r="A521">
        <v>106</v>
      </c>
      <c r="B521" t="s">
        <v>402</v>
      </c>
      <c r="C521" t="str">
        <f t="shared" si="26"/>
        <v>Arctic LTER Site number 106</v>
      </c>
      <c r="D521">
        <v>68.6314319248</v>
      </c>
      <c r="E521">
        <v>-149.636692491</v>
      </c>
      <c r="F521">
        <v>725</v>
      </c>
      <c r="G521" t="s">
        <v>385</v>
      </c>
      <c r="H521" t="s">
        <v>403</v>
      </c>
      <c r="J521" t="s">
        <v>1356</v>
      </c>
      <c r="M521" s="77" t="str">
        <f t="shared" si="25"/>
        <v>View on Google Map</v>
      </c>
    </row>
    <row r="522" spans="1:13" ht="12.75">
      <c r="A522">
        <v>107</v>
      </c>
      <c r="B522" t="s">
        <v>404</v>
      </c>
      <c r="C522" t="str">
        <f t="shared" si="26"/>
        <v>Arctic LTER Site number 107</v>
      </c>
      <c r="D522">
        <v>68.6293797816</v>
      </c>
      <c r="E522">
        <v>-149.641623295</v>
      </c>
      <c r="F522">
        <v>731</v>
      </c>
      <c r="G522" t="s">
        <v>385</v>
      </c>
      <c r="H522" t="s">
        <v>405</v>
      </c>
      <c r="J522" t="s">
        <v>1356</v>
      </c>
      <c r="M522" s="77" t="str">
        <f t="shared" si="25"/>
        <v>View on Google Map</v>
      </c>
    </row>
    <row r="523" spans="1:13" ht="12.75">
      <c r="A523">
        <v>1603</v>
      </c>
      <c r="B523" t="s">
        <v>1325</v>
      </c>
      <c r="C523" t="str">
        <f t="shared" si="26"/>
        <v>Arctic LTER Site number 1603</v>
      </c>
      <c r="G523" t="s">
        <v>297</v>
      </c>
      <c r="H523" t="s">
        <v>1326</v>
      </c>
      <c r="I523" t="s">
        <v>1327</v>
      </c>
      <c r="J523" t="s">
        <v>1356</v>
      </c>
      <c r="M523" s="77" t="str">
        <f t="shared" si="25"/>
        <v>View on Google Map</v>
      </c>
    </row>
    <row r="524" spans="1:13" ht="12.75">
      <c r="A524">
        <v>152</v>
      </c>
      <c r="B524" t="s">
        <v>503</v>
      </c>
      <c r="C524" t="str">
        <f t="shared" si="26"/>
        <v>Arctic LTER Site number 152</v>
      </c>
      <c r="D524">
        <v>68.6300627447</v>
      </c>
      <c r="E524">
        <v>-149.644441789</v>
      </c>
      <c r="F524">
        <v>731</v>
      </c>
      <c r="G524" t="s">
        <v>385</v>
      </c>
      <c r="J524" t="s">
        <v>1356</v>
      </c>
      <c r="M524" s="77" t="str">
        <f t="shared" si="25"/>
        <v>View on Google Map</v>
      </c>
    </row>
    <row r="525" spans="1:13" ht="12.75">
      <c r="A525">
        <v>1601</v>
      </c>
      <c r="B525" t="s">
        <v>1319</v>
      </c>
      <c r="C525" t="str">
        <f t="shared" si="26"/>
        <v>Arctic LTER Site number 1601</v>
      </c>
      <c r="H525" t="s">
        <v>1320</v>
      </c>
      <c r="I525" t="s">
        <v>1321</v>
      </c>
      <c r="J525" s="12" t="s">
        <v>1356</v>
      </c>
      <c r="M525" s="77" t="str">
        <f t="shared" si="25"/>
        <v>View on Google Map</v>
      </c>
    </row>
    <row r="526" spans="1:13" ht="12.75">
      <c r="A526">
        <v>1602</v>
      </c>
      <c r="B526" t="s">
        <v>1322</v>
      </c>
      <c r="C526" t="str">
        <f t="shared" si="26"/>
        <v>Arctic LTER Site number 1602</v>
      </c>
      <c r="H526" t="s">
        <v>1323</v>
      </c>
      <c r="I526" t="s">
        <v>1324</v>
      </c>
      <c r="J526" s="12" t="s">
        <v>1356</v>
      </c>
      <c r="M526" s="77" t="str">
        <f t="shared" si="25"/>
        <v>View on Google Map</v>
      </c>
    </row>
    <row r="527" spans="1:13" ht="12.75">
      <c r="A527">
        <v>153</v>
      </c>
      <c r="B527" t="s">
        <v>504</v>
      </c>
      <c r="C527" t="str">
        <f t="shared" si="26"/>
        <v>Arctic LTER Site number 153</v>
      </c>
      <c r="G527" t="s">
        <v>385</v>
      </c>
      <c r="J527" t="s">
        <v>1356</v>
      </c>
      <c r="M527" s="77" t="str">
        <f t="shared" si="25"/>
        <v>View on Google Map</v>
      </c>
    </row>
    <row r="528" spans="1:13" ht="12.75">
      <c r="A528">
        <v>154</v>
      </c>
      <c r="B528" t="s">
        <v>505</v>
      </c>
      <c r="C528" t="str">
        <f t="shared" si="26"/>
        <v>Arctic LTER Site number 154</v>
      </c>
      <c r="G528" t="s">
        <v>385</v>
      </c>
      <c r="J528" t="s">
        <v>1356</v>
      </c>
      <c r="M528" s="77" t="str">
        <f t="shared" si="25"/>
        <v>View on Google Map</v>
      </c>
    </row>
    <row r="529" spans="1:13" ht="12.75">
      <c r="A529">
        <v>155</v>
      </c>
      <c r="B529" t="s">
        <v>506</v>
      </c>
      <c r="C529" t="str">
        <f t="shared" si="26"/>
        <v>Arctic LTER Site number 155</v>
      </c>
      <c r="G529" t="s">
        <v>385</v>
      </c>
      <c r="J529" t="s">
        <v>1356</v>
      </c>
      <c r="M529" s="77" t="str">
        <f t="shared" si="25"/>
        <v>View on Google Map</v>
      </c>
    </row>
    <row r="530" spans="1:13" ht="12.75">
      <c r="A530">
        <v>156</v>
      </c>
      <c r="B530" t="s">
        <v>507</v>
      </c>
      <c r="C530" t="str">
        <f t="shared" si="26"/>
        <v>Arctic LTER Site number 156</v>
      </c>
      <c r="D530">
        <v>68.630148049</v>
      </c>
      <c r="E530">
        <v>-149.650579145</v>
      </c>
      <c r="F530">
        <v>750</v>
      </c>
      <c r="G530" t="s">
        <v>385</v>
      </c>
      <c r="J530" t="s">
        <v>1356</v>
      </c>
      <c r="M530" s="77" t="str">
        <f t="shared" si="25"/>
        <v>View on Google Map</v>
      </c>
    </row>
    <row r="531" spans="1:13" ht="12.75">
      <c r="A531">
        <v>157</v>
      </c>
      <c r="B531" t="s">
        <v>508</v>
      </c>
      <c r="C531" t="str">
        <f t="shared" si="26"/>
        <v>Arctic LTER Site number 157</v>
      </c>
      <c r="D531">
        <v>68.6296278029</v>
      </c>
      <c r="E531">
        <v>-149.655880887</v>
      </c>
      <c r="F531">
        <v>754</v>
      </c>
      <c r="G531" t="s">
        <v>385</v>
      </c>
      <c r="J531" t="s">
        <v>1356</v>
      </c>
      <c r="M531" s="77" t="str">
        <f t="shared" si="25"/>
        <v>View on Google Map</v>
      </c>
    </row>
    <row r="532" spans="1:13" ht="12.75">
      <c r="A532">
        <v>158</v>
      </c>
      <c r="B532" t="s">
        <v>509</v>
      </c>
      <c r="C532" t="str">
        <f t="shared" si="26"/>
        <v>Arctic LTER Site number 158</v>
      </c>
      <c r="D532">
        <v>68.6314865687</v>
      </c>
      <c r="E532">
        <v>-149.659102317</v>
      </c>
      <c r="F532">
        <v>754</v>
      </c>
      <c r="G532" t="s">
        <v>385</v>
      </c>
      <c r="J532" t="s">
        <v>1356</v>
      </c>
      <c r="M532" s="77" t="str">
        <f t="shared" si="25"/>
        <v>View on Google Map</v>
      </c>
    </row>
    <row r="533" spans="1:13" ht="12.75">
      <c r="A533">
        <v>169</v>
      </c>
      <c r="B533" t="s">
        <v>537</v>
      </c>
      <c r="C533" t="str">
        <f t="shared" si="26"/>
        <v>Arctic LTER Site number 169</v>
      </c>
      <c r="G533" t="s">
        <v>385</v>
      </c>
      <c r="J533" t="s">
        <v>1356</v>
      </c>
      <c r="M533" s="77" t="str">
        <f t="shared" si="25"/>
        <v>View on Google Map</v>
      </c>
    </row>
    <row r="534" spans="1:13" ht="12.75">
      <c r="A534">
        <v>170</v>
      </c>
      <c r="B534" t="s">
        <v>538</v>
      </c>
      <c r="C534" t="str">
        <f t="shared" si="26"/>
        <v>Arctic LTER Site number 170</v>
      </c>
      <c r="G534" t="s">
        <v>385</v>
      </c>
      <c r="J534" t="s">
        <v>1356</v>
      </c>
      <c r="M534" s="77" t="str">
        <f t="shared" si="25"/>
        <v>View on Google Map</v>
      </c>
    </row>
    <row r="535" spans="1:13" ht="12.75">
      <c r="A535">
        <v>136</v>
      </c>
      <c r="B535" t="s">
        <v>467</v>
      </c>
      <c r="C535" t="str">
        <f t="shared" si="26"/>
        <v>Arctic LTER Site number 136</v>
      </c>
      <c r="D535">
        <v>70.23333333333333</v>
      </c>
      <c r="E535">
        <v>-148.25</v>
      </c>
      <c r="F535">
        <v>10</v>
      </c>
      <c r="G535" t="s">
        <v>385</v>
      </c>
      <c r="H535" t="s">
        <v>468</v>
      </c>
      <c r="J535" t="s">
        <v>1356</v>
      </c>
      <c r="L535" t="s">
        <v>301</v>
      </c>
      <c r="M535" s="77" t="str">
        <f t="shared" si="25"/>
        <v>View on Google Map</v>
      </c>
    </row>
    <row r="536" spans="1:13" ht="12.75">
      <c r="A536">
        <v>6</v>
      </c>
      <c r="B536" t="s">
        <v>311</v>
      </c>
      <c r="C536" t="str">
        <f t="shared" si="26"/>
        <v>Arctic LTER Site number 6</v>
      </c>
      <c r="F536">
        <v>457</v>
      </c>
      <c r="G536" t="s">
        <v>297</v>
      </c>
      <c r="H536" t="s">
        <v>312</v>
      </c>
      <c r="I536" t="s">
        <v>313</v>
      </c>
      <c r="J536" t="s">
        <v>1356</v>
      </c>
      <c r="L536" t="s">
        <v>301</v>
      </c>
      <c r="M536" s="77" t="str">
        <f t="shared" si="25"/>
        <v>View on Google Map</v>
      </c>
    </row>
    <row r="537" spans="1:13" ht="12.75">
      <c r="A537">
        <v>20</v>
      </c>
      <c r="B537" t="s">
        <v>339</v>
      </c>
      <c r="C537" t="str">
        <f t="shared" si="26"/>
        <v>Arctic LTER Site number 20</v>
      </c>
      <c r="G537" t="s">
        <v>297</v>
      </c>
      <c r="J537" t="s">
        <v>1356</v>
      </c>
      <c r="M537" s="77" t="str">
        <f t="shared" si="25"/>
        <v>View on Google Map</v>
      </c>
    </row>
    <row r="538" spans="1:13" ht="12.75">
      <c r="A538">
        <v>1176</v>
      </c>
      <c r="B538" t="s">
        <v>1296</v>
      </c>
      <c r="C538" t="s">
        <v>1297</v>
      </c>
      <c r="D538">
        <v>68.99641833</v>
      </c>
      <c r="E538">
        <v>-150.2789567</v>
      </c>
      <c r="G538" t="s">
        <v>1161</v>
      </c>
      <c r="J538" t="s">
        <v>1289</v>
      </c>
      <c r="L538" t="s">
        <v>359</v>
      </c>
      <c r="M538" s="77" t="str">
        <f t="shared" si="25"/>
        <v>View on Google Map</v>
      </c>
    </row>
    <row r="539" spans="1:13" ht="12.75">
      <c r="A539">
        <v>509</v>
      </c>
      <c r="B539" t="s">
        <v>1110</v>
      </c>
      <c r="C539" t="s">
        <v>1108</v>
      </c>
      <c r="D539">
        <v>68.338126</v>
      </c>
      <c r="E539">
        <v>-151.061735</v>
      </c>
      <c r="F539">
        <v>840</v>
      </c>
      <c r="G539" t="s">
        <v>385</v>
      </c>
      <c r="J539" t="s">
        <v>1027</v>
      </c>
      <c r="L539" t="s">
        <v>1109</v>
      </c>
      <c r="M539" s="77" t="str">
        <f t="shared" si="25"/>
        <v>View on Google Map</v>
      </c>
    </row>
    <row r="540" spans="1:13" ht="12.75">
      <c r="A540">
        <v>36</v>
      </c>
      <c r="B540" t="s">
        <v>366</v>
      </c>
      <c r="C540" t="str">
        <f>"Arctic LTER Site number "&amp;A540</f>
        <v>Arctic LTER Site number 36</v>
      </c>
      <c r="D540">
        <v>69.23333333333333</v>
      </c>
      <c r="E540">
        <v>-150.804383333</v>
      </c>
      <c r="F540">
        <v>181.97</v>
      </c>
      <c r="G540" t="s">
        <v>297</v>
      </c>
      <c r="J540" t="s">
        <v>358</v>
      </c>
      <c r="L540" t="s">
        <v>359</v>
      </c>
      <c r="M540" s="77" t="str">
        <f t="shared" si="25"/>
        <v>View on Google Map</v>
      </c>
    </row>
    <row r="541" spans="1:13" ht="12.75">
      <c r="A541">
        <v>37</v>
      </c>
      <c r="B541" t="s">
        <v>367</v>
      </c>
      <c r="C541" t="str">
        <f>"Arctic LTER Site number "&amp;A541</f>
        <v>Arctic LTER Site number 37</v>
      </c>
      <c r="D541">
        <v>68.28968333333333</v>
      </c>
      <c r="E541">
        <v>-150.915</v>
      </c>
      <c r="F541">
        <v>392</v>
      </c>
      <c r="G541" t="s">
        <v>297</v>
      </c>
      <c r="J541" t="s">
        <v>358</v>
      </c>
      <c r="L541" t="s">
        <v>359</v>
      </c>
      <c r="M541" s="77" t="str">
        <f t="shared" si="25"/>
        <v>View on Google Map</v>
      </c>
    </row>
    <row r="542" spans="1:13" ht="12.75">
      <c r="A542">
        <v>130</v>
      </c>
      <c r="B542" t="s">
        <v>455</v>
      </c>
      <c r="C542" t="s">
        <v>453</v>
      </c>
      <c r="D542">
        <v>70.08333333333333</v>
      </c>
      <c r="E542">
        <v>-148.533333333333</v>
      </c>
      <c r="F542">
        <v>24</v>
      </c>
      <c r="G542" t="s">
        <v>385</v>
      </c>
      <c r="H542" t="s">
        <v>456</v>
      </c>
      <c r="J542" t="s">
        <v>1356</v>
      </c>
      <c r="L542" t="s">
        <v>301</v>
      </c>
      <c r="M542" s="77" t="str">
        <f t="shared" si="25"/>
        <v>View on Google Map</v>
      </c>
    </row>
    <row r="543" spans="1:13" ht="12.75">
      <c r="A543">
        <v>519</v>
      </c>
      <c r="B543" t="s">
        <v>1120</v>
      </c>
      <c r="C543" t="s">
        <v>1108</v>
      </c>
      <c r="D543">
        <v>68.802636</v>
      </c>
      <c r="E543">
        <v>-150.785397</v>
      </c>
      <c r="F543">
        <v>411</v>
      </c>
      <c r="G543" t="s">
        <v>385</v>
      </c>
      <c r="J543" t="s">
        <v>1027</v>
      </c>
      <c r="L543" t="s">
        <v>1109</v>
      </c>
      <c r="M543" s="77" t="str">
        <f t="shared" si="25"/>
        <v>View on Google Map</v>
      </c>
    </row>
    <row r="544" spans="1:13" ht="12.75">
      <c r="A544">
        <v>452</v>
      </c>
      <c r="B544" t="s">
        <v>1030</v>
      </c>
      <c r="C544" t="str">
        <f aca="true" t="shared" si="27" ref="C544:C550">"Arctic LTER Site number "&amp;A544</f>
        <v>Arctic LTER Site number 452</v>
      </c>
      <c r="D544">
        <v>68.79496</v>
      </c>
      <c r="E544">
        <v>-149.04814</v>
      </c>
      <c r="F544">
        <v>754</v>
      </c>
      <c r="G544" t="s">
        <v>385</v>
      </c>
      <c r="J544" t="s">
        <v>1027</v>
      </c>
      <c r="M544" s="77" t="str">
        <f t="shared" si="25"/>
        <v>View on Google Map</v>
      </c>
    </row>
    <row r="545" spans="1:13" ht="12.75">
      <c r="A545">
        <v>453</v>
      </c>
      <c r="B545" t="s">
        <v>1031</v>
      </c>
      <c r="C545" t="str">
        <f t="shared" si="27"/>
        <v>Arctic LTER Site number 453</v>
      </c>
      <c r="D545">
        <v>68.81046</v>
      </c>
      <c r="E545">
        <v>-149.05208</v>
      </c>
      <c r="F545">
        <v>727</v>
      </c>
      <c r="G545" t="s">
        <v>385</v>
      </c>
      <c r="J545" t="s">
        <v>1027</v>
      </c>
      <c r="M545" s="77" t="str">
        <f t="shared" si="25"/>
        <v>View on Google Map</v>
      </c>
    </row>
    <row r="546" spans="1:13" ht="12.75">
      <c r="A546">
        <v>454</v>
      </c>
      <c r="B546" t="s">
        <v>1032</v>
      </c>
      <c r="C546" t="str">
        <f t="shared" si="27"/>
        <v>Arctic LTER Site number 454</v>
      </c>
      <c r="D546">
        <v>68.81587</v>
      </c>
      <c r="E546">
        <v>-149.06174</v>
      </c>
      <c r="F546">
        <v>715</v>
      </c>
      <c r="G546" t="s">
        <v>385</v>
      </c>
      <c r="J546" t="s">
        <v>1027</v>
      </c>
      <c r="M546" s="77" t="str">
        <f t="shared" si="25"/>
        <v>View on Google Map</v>
      </c>
    </row>
    <row r="547" spans="1:13" ht="12.75">
      <c r="A547">
        <v>455</v>
      </c>
      <c r="B547" t="s">
        <v>1033</v>
      </c>
      <c r="C547" t="str">
        <f t="shared" si="27"/>
        <v>Arctic LTER Site number 455</v>
      </c>
      <c r="D547">
        <v>68.81052</v>
      </c>
      <c r="E547">
        <v>-149.06283</v>
      </c>
      <c r="F547">
        <v>728</v>
      </c>
      <c r="G547" t="s">
        <v>385</v>
      </c>
      <c r="J547" t="s">
        <v>1027</v>
      </c>
      <c r="M547" s="77" t="str">
        <f t="shared" si="25"/>
        <v>View on Google Map</v>
      </c>
    </row>
    <row r="548" spans="1:13" ht="12.75">
      <c r="A548">
        <v>456</v>
      </c>
      <c r="B548" t="s">
        <v>1034</v>
      </c>
      <c r="C548" t="str">
        <f t="shared" si="27"/>
        <v>Arctic LTER Site number 456</v>
      </c>
      <c r="D548">
        <v>68.81229</v>
      </c>
      <c r="E548">
        <v>-149.06899</v>
      </c>
      <c r="F548">
        <v>730</v>
      </c>
      <c r="G548" t="s">
        <v>385</v>
      </c>
      <c r="J548" t="s">
        <v>1027</v>
      </c>
      <c r="M548" s="77" t="str">
        <f t="shared" si="25"/>
        <v>View on Google Map</v>
      </c>
    </row>
    <row r="549" spans="1:13" ht="12.75">
      <c r="A549">
        <v>457</v>
      </c>
      <c r="B549" t="s">
        <v>1035</v>
      </c>
      <c r="C549" t="str">
        <f t="shared" si="27"/>
        <v>Arctic LTER Site number 457</v>
      </c>
      <c r="D549">
        <v>68.81437</v>
      </c>
      <c r="E549">
        <v>-149.06775</v>
      </c>
      <c r="F549">
        <v>724</v>
      </c>
      <c r="G549" t="s">
        <v>385</v>
      </c>
      <c r="J549" t="s">
        <v>1027</v>
      </c>
      <c r="M549" s="77" t="str">
        <f t="shared" si="25"/>
        <v>View on Google Map</v>
      </c>
    </row>
    <row r="550" spans="1:13" ht="12.75">
      <c r="A550">
        <v>38</v>
      </c>
      <c r="B550" t="s">
        <v>368</v>
      </c>
      <c r="C550" t="str">
        <f t="shared" si="27"/>
        <v>Arctic LTER Site number 38</v>
      </c>
      <c r="D550">
        <v>69.0119</v>
      </c>
      <c r="E550">
        <v>-150.3</v>
      </c>
      <c r="F550">
        <v>321</v>
      </c>
      <c r="G550" t="s">
        <v>297</v>
      </c>
      <c r="H550" t="s">
        <v>369</v>
      </c>
      <c r="I550" t="s">
        <v>370</v>
      </c>
      <c r="J550" t="s">
        <v>358</v>
      </c>
      <c r="L550" t="s">
        <v>359</v>
      </c>
      <c r="M550" s="77" t="str">
        <f t="shared" si="25"/>
        <v>View on Google Map</v>
      </c>
    </row>
    <row r="551" spans="1:13" ht="12.75">
      <c r="A551">
        <v>1211</v>
      </c>
      <c r="B551" t="s">
        <v>1318</v>
      </c>
      <c r="C551" t="s">
        <v>1314</v>
      </c>
      <c r="D551">
        <v>68.9967</v>
      </c>
      <c r="E551">
        <v>-150.28142</v>
      </c>
      <c r="G551" t="s">
        <v>1161</v>
      </c>
      <c r="J551" t="s">
        <v>1289</v>
      </c>
      <c r="L551" t="s">
        <v>359</v>
      </c>
      <c r="M551" s="77" t="str">
        <f t="shared" si="25"/>
        <v>View on Google Map</v>
      </c>
    </row>
    <row r="552" spans="1:13" ht="12.75">
      <c r="A552">
        <v>1210</v>
      </c>
      <c r="B552" t="s">
        <v>1317</v>
      </c>
      <c r="C552" t="s">
        <v>1314</v>
      </c>
      <c r="D552">
        <v>68.9967</v>
      </c>
      <c r="E552">
        <v>-150.28142</v>
      </c>
      <c r="G552" t="s">
        <v>1161</v>
      </c>
      <c r="J552" t="s">
        <v>1289</v>
      </c>
      <c r="L552" t="s">
        <v>359</v>
      </c>
      <c r="M552" s="77" t="str">
        <f t="shared" si="25"/>
        <v>View on Google Map</v>
      </c>
    </row>
    <row r="553" spans="2:13" ht="12.75">
      <c r="B553" t="s">
        <v>1440</v>
      </c>
      <c r="C553" t="s">
        <v>1433</v>
      </c>
      <c r="D553">
        <v>69.00750000000001</v>
      </c>
      <c r="E553">
        <v>-150.313888888889</v>
      </c>
      <c r="G553" t="s">
        <v>1434</v>
      </c>
      <c r="J553" t="s">
        <v>1289</v>
      </c>
      <c r="L553" t="s">
        <v>359</v>
      </c>
      <c r="M553" s="77" t="str">
        <f t="shared" si="25"/>
        <v>View on Google Map</v>
      </c>
    </row>
    <row r="554" spans="2:13" ht="12.75">
      <c r="B554" t="s">
        <v>1441</v>
      </c>
      <c r="C554" t="s">
        <v>1376</v>
      </c>
      <c r="D554">
        <v>69.04305555555555</v>
      </c>
      <c r="E554">
        <v>-150.429166666667</v>
      </c>
      <c r="G554" t="s">
        <v>1434</v>
      </c>
      <c r="J554" t="s">
        <v>1289</v>
      </c>
      <c r="L554" t="s">
        <v>359</v>
      </c>
      <c r="M554" s="77" t="str">
        <f t="shared" si="25"/>
        <v>View on Google Map</v>
      </c>
    </row>
    <row r="555" spans="1:13" ht="12.75">
      <c r="A555">
        <v>39</v>
      </c>
      <c r="B555" t="s">
        <v>371</v>
      </c>
      <c r="C555" t="str">
        <f>"Arctic LTER Site number "&amp;A555</f>
        <v>Arctic LTER Site number 39</v>
      </c>
      <c r="D555">
        <v>68.9946</v>
      </c>
      <c r="E555">
        <v>-150.307</v>
      </c>
      <c r="F555">
        <v>307</v>
      </c>
      <c r="G555" t="s">
        <v>297</v>
      </c>
      <c r="H555" t="s">
        <v>372</v>
      </c>
      <c r="J555" t="s">
        <v>358</v>
      </c>
      <c r="L555" t="s">
        <v>359</v>
      </c>
      <c r="M555" s="77" t="str">
        <f t="shared" si="25"/>
        <v>View on Google Map</v>
      </c>
    </row>
    <row r="556" spans="2:13" ht="12.75">
      <c r="B556" t="s">
        <v>1447</v>
      </c>
      <c r="C556" t="s">
        <v>1443</v>
      </c>
      <c r="D556">
        <v>69.57055555555556</v>
      </c>
      <c r="E556">
        <v>-150.893333333333</v>
      </c>
      <c r="G556" t="s">
        <v>1434</v>
      </c>
      <c r="J556" t="s">
        <v>1289</v>
      </c>
      <c r="L556" t="s">
        <v>359</v>
      </c>
      <c r="M556" s="77" t="str">
        <f t="shared" si="25"/>
        <v>View on Google Map</v>
      </c>
    </row>
    <row r="557" spans="1:13" ht="12.75">
      <c r="A557">
        <v>46</v>
      </c>
      <c r="B557" t="s">
        <v>381</v>
      </c>
      <c r="C557" t="str">
        <f>"Arctic LTER Site number "&amp;A557</f>
        <v>Arctic LTER Site number 46</v>
      </c>
      <c r="D557">
        <v>68.891069</v>
      </c>
      <c r="E557">
        <v>-150.585019</v>
      </c>
      <c r="G557" t="s">
        <v>297</v>
      </c>
      <c r="J557" t="s">
        <v>375</v>
      </c>
      <c r="L557" t="s">
        <v>359</v>
      </c>
      <c r="M557" s="77" t="str">
        <f t="shared" si="25"/>
        <v>View on Google Map</v>
      </c>
    </row>
    <row r="558" spans="1:13" ht="12.75">
      <c r="A558">
        <v>47</v>
      </c>
      <c r="B558" t="s">
        <v>382</v>
      </c>
      <c r="C558" t="str">
        <f>"Arctic LTER Site number "&amp;A558</f>
        <v>Arctic LTER Site number 47</v>
      </c>
      <c r="D558">
        <v>68.967</v>
      </c>
      <c r="E558">
        <v>-150.56673</v>
      </c>
      <c r="G558" t="s">
        <v>297</v>
      </c>
      <c r="J558" t="s">
        <v>375</v>
      </c>
      <c r="L558" t="s">
        <v>359</v>
      </c>
      <c r="M558" s="77" t="str">
        <f t="shared" si="25"/>
        <v>View on Google Map</v>
      </c>
    </row>
    <row r="559" spans="1:13" ht="12.75">
      <c r="A559">
        <v>100</v>
      </c>
      <c r="B559" t="s">
        <v>383</v>
      </c>
      <c r="C559" t="s">
        <v>384</v>
      </c>
      <c r="D559">
        <v>68.629961</v>
      </c>
      <c r="E559">
        <v>-149.612633</v>
      </c>
      <c r="F559">
        <v>719</v>
      </c>
      <c r="G559" t="s">
        <v>385</v>
      </c>
      <c r="H559" t="s">
        <v>386</v>
      </c>
      <c r="I559" t="s">
        <v>387</v>
      </c>
      <c r="J559" t="s">
        <v>1356</v>
      </c>
      <c r="M559" s="77" t="str">
        <f t="shared" si="25"/>
        <v>View on Google Map</v>
      </c>
    </row>
    <row r="560" spans="1:13" ht="12.75">
      <c r="A560">
        <v>523</v>
      </c>
      <c r="B560" t="s">
        <v>1126</v>
      </c>
      <c r="C560" t="s">
        <v>1122</v>
      </c>
      <c r="D560">
        <v>68.626672</v>
      </c>
      <c r="E560">
        <v>-149.597844</v>
      </c>
      <c r="F560">
        <v>719</v>
      </c>
      <c r="G560" t="s">
        <v>385</v>
      </c>
      <c r="J560" t="s">
        <v>1027</v>
      </c>
      <c r="L560" t="s">
        <v>1123</v>
      </c>
      <c r="M560" s="77" t="str">
        <f t="shared" si="25"/>
        <v>View on Google Map</v>
      </c>
    </row>
    <row r="561" spans="1:13" ht="12.75">
      <c r="A561">
        <v>524</v>
      </c>
      <c r="B561" t="s">
        <v>1127</v>
      </c>
      <c r="C561" t="s">
        <v>1122</v>
      </c>
      <c r="D561">
        <v>68.632586</v>
      </c>
      <c r="E561">
        <v>-149.600895</v>
      </c>
      <c r="F561">
        <v>719</v>
      </c>
      <c r="G561" t="s">
        <v>385</v>
      </c>
      <c r="J561" t="s">
        <v>1027</v>
      </c>
      <c r="L561" t="s">
        <v>1123</v>
      </c>
      <c r="M561" s="77" t="str">
        <f t="shared" si="25"/>
        <v>View on Google Map</v>
      </c>
    </row>
    <row r="562" spans="1:13" ht="12.75">
      <c r="A562">
        <v>525</v>
      </c>
      <c r="B562" t="s">
        <v>1128</v>
      </c>
      <c r="C562" t="s">
        <v>1122</v>
      </c>
      <c r="D562">
        <v>68.63639</v>
      </c>
      <c r="E562">
        <v>-149.594774</v>
      </c>
      <c r="F562">
        <v>719</v>
      </c>
      <c r="G562" t="s">
        <v>385</v>
      </c>
      <c r="J562" t="s">
        <v>1027</v>
      </c>
      <c r="L562" t="s">
        <v>1123</v>
      </c>
      <c r="M562" s="77" t="str">
        <f t="shared" si="25"/>
        <v>View on Google Map</v>
      </c>
    </row>
    <row r="563" spans="1:13" ht="12.75">
      <c r="A563">
        <v>13</v>
      </c>
      <c r="B563" t="s">
        <v>322</v>
      </c>
      <c r="C563" t="str">
        <f>"Arctic LTER Site number "&amp;A563</f>
        <v>Arctic LTER Site number 13</v>
      </c>
      <c r="D563">
        <v>68.6256</v>
      </c>
      <c r="E563">
        <v>-149.59605</v>
      </c>
      <c r="F563">
        <v>719</v>
      </c>
      <c r="G563" t="s">
        <v>297</v>
      </c>
      <c r="H563" t="s">
        <v>323</v>
      </c>
      <c r="I563" t="s">
        <v>324</v>
      </c>
      <c r="J563" t="s">
        <v>1356</v>
      </c>
      <c r="K563">
        <v>190</v>
      </c>
      <c r="L563" t="s">
        <v>325</v>
      </c>
      <c r="M563" s="77" t="str">
        <f t="shared" si="25"/>
        <v>View on Google Map</v>
      </c>
    </row>
    <row r="564" spans="1:13" ht="12.75">
      <c r="A564">
        <v>522</v>
      </c>
      <c r="B564" t="s">
        <v>1125</v>
      </c>
      <c r="C564" t="s">
        <v>1122</v>
      </c>
      <c r="D564">
        <v>68.625966</v>
      </c>
      <c r="E564">
        <v>-149.599022</v>
      </c>
      <c r="F564">
        <v>719</v>
      </c>
      <c r="G564" t="s">
        <v>385</v>
      </c>
      <c r="J564" t="s">
        <v>1027</v>
      </c>
      <c r="L564" t="s">
        <v>1123</v>
      </c>
      <c r="M564" s="77" t="str">
        <f t="shared" si="25"/>
        <v>View on Google Map</v>
      </c>
    </row>
    <row r="565" spans="1:13" ht="12.75">
      <c r="A565">
        <v>101</v>
      </c>
      <c r="B565" t="s">
        <v>388</v>
      </c>
      <c r="C565" t="s">
        <v>389</v>
      </c>
      <c r="F565">
        <v>719</v>
      </c>
      <c r="G565" t="s">
        <v>385</v>
      </c>
      <c r="J565" t="s">
        <v>1356</v>
      </c>
      <c r="M565" s="77" t="str">
        <f t="shared" si="25"/>
        <v>View on Google Map</v>
      </c>
    </row>
    <row r="566" spans="1:13" ht="12.75">
      <c r="A566">
        <v>102</v>
      </c>
      <c r="B566" t="s">
        <v>390</v>
      </c>
      <c r="C566" t="s">
        <v>391</v>
      </c>
      <c r="D566">
        <v>68.638624</v>
      </c>
      <c r="E566">
        <v>-149.610737</v>
      </c>
      <c r="F566">
        <v>719</v>
      </c>
      <c r="G566" t="s">
        <v>385</v>
      </c>
      <c r="H566" t="s">
        <v>392</v>
      </c>
      <c r="I566" t="s">
        <v>393</v>
      </c>
      <c r="J566" t="s">
        <v>1356</v>
      </c>
      <c r="M566" s="77" t="str">
        <f t="shared" si="25"/>
        <v>View on Google Map</v>
      </c>
    </row>
    <row r="567" spans="1:13" ht="12.75">
      <c r="A567">
        <v>526</v>
      </c>
      <c r="B567" t="s">
        <v>1129</v>
      </c>
      <c r="C567" t="s">
        <v>1122</v>
      </c>
      <c r="D567">
        <v>68.633232</v>
      </c>
      <c r="E567">
        <v>-149.61149</v>
      </c>
      <c r="F567">
        <v>719</v>
      </c>
      <c r="G567" t="s">
        <v>385</v>
      </c>
      <c r="J567" t="s">
        <v>1027</v>
      </c>
      <c r="L567" t="s">
        <v>1123</v>
      </c>
      <c r="M567" s="77" t="str">
        <f t="shared" si="25"/>
        <v>View on Google Map</v>
      </c>
    </row>
    <row r="568" spans="1:13" ht="12.75">
      <c r="A568">
        <v>14</v>
      </c>
      <c r="B568" t="s">
        <v>326</v>
      </c>
      <c r="C568" t="str">
        <f>"Arctic LTER Site number "&amp;A568</f>
        <v>Arctic LTER Site number 14</v>
      </c>
      <c r="F568">
        <v>719</v>
      </c>
      <c r="G568" t="s">
        <v>297</v>
      </c>
      <c r="H568" t="s">
        <v>327</v>
      </c>
      <c r="J568" t="s">
        <v>1356</v>
      </c>
      <c r="M568" s="77" t="str">
        <f t="shared" si="25"/>
        <v>View on Google Map</v>
      </c>
    </row>
    <row r="569" spans="1:13" ht="12.75">
      <c r="A569">
        <v>527</v>
      </c>
      <c r="B569" t="s">
        <v>1130</v>
      </c>
      <c r="C569" t="s">
        <v>1122</v>
      </c>
      <c r="D569">
        <v>68.639895</v>
      </c>
      <c r="E569">
        <v>-149.596106</v>
      </c>
      <c r="F569">
        <v>719</v>
      </c>
      <c r="G569" t="s">
        <v>385</v>
      </c>
      <c r="J569" t="s">
        <v>1027</v>
      </c>
      <c r="L569" t="s">
        <v>1123</v>
      </c>
      <c r="M569" s="77" t="str">
        <f t="shared" si="25"/>
        <v>View on Google Map</v>
      </c>
    </row>
    <row r="570" spans="1:13" ht="12.75">
      <c r="A570">
        <v>9</v>
      </c>
      <c r="B570" t="s">
        <v>316</v>
      </c>
      <c r="C570" t="str">
        <f>"Arctic LTER Site number "&amp;A570</f>
        <v>Arctic LTER Site number 9</v>
      </c>
      <c r="F570">
        <v>823</v>
      </c>
      <c r="G570" t="s">
        <v>297</v>
      </c>
      <c r="J570" t="s">
        <v>1356</v>
      </c>
      <c r="M570" s="77" t="str">
        <f t="shared" si="25"/>
        <v>View on Google Map</v>
      </c>
    </row>
    <row r="571" spans="1:13" ht="12.75">
      <c r="A571">
        <v>22</v>
      </c>
      <c r="B571" t="s">
        <v>341</v>
      </c>
      <c r="C571" t="str">
        <f>"Arctic LTER Site number "&amp;A571</f>
        <v>Arctic LTER Site number 22</v>
      </c>
      <c r="G571" t="s">
        <v>297</v>
      </c>
      <c r="H571" t="s">
        <v>342</v>
      </c>
      <c r="J571" t="s">
        <v>1356</v>
      </c>
      <c r="M571" s="77" t="str">
        <f t="shared" si="25"/>
        <v>View on Google Map</v>
      </c>
    </row>
    <row r="572" spans="1:13" ht="12.75">
      <c r="A572">
        <v>528</v>
      </c>
      <c r="B572" t="s">
        <v>1131</v>
      </c>
      <c r="C572" t="s">
        <v>1122</v>
      </c>
      <c r="D572">
        <v>68.634241</v>
      </c>
      <c r="E572">
        <v>-149.602759</v>
      </c>
      <c r="F572">
        <v>719</v>
      </c>
      <c r="G572" t="s">
        <v>385</v>
      </c>
      <c r="J572" t="s">
        <v>1027</v>
      </c>
      <c r="L572" t="s">
        <v>1123</v>
      </c>
      <c r="M572" s="77" t="str">
        <f t="shared" si="25"/>
        <v>View on Google Map</v>
      </c>
    </row>
    <row r="573" spans="1:13" ht="12.75">
      <c r="A573">
        <v>521</v>
      </c>
      <c r="B573" t="s">
        <v>1124</v>
      </c>
      <c r="C573" t="s">
        <v>1122</v>
      </c>
      <c r="D573">
        <v>68.628656</v>
      </c>
      <c r="E573">
        <v>-149.599606</v>
      </c>
      <c r="F573">
        <v>719</v>
      </c>
      <c r="G573" t="s">
        <v>385</v>
      </c>
      <c r="J573" t="s">
        <v>1027</v>
      </c>
      <c r="L573" t="s">
        <v>1123</v>
      </c>
      <c r="M573" s="77" t="str">
        <f t="shared" si="25"/>
        <v>View on Google Map</v>
      </c>
    </row>
    <row r="574" spans="1:13" ht="12.75">
      <c r="A574">
        <v>520</v>
      </c>
      <c r="B574" t="s">
        <v>1121</v>
      </c>
      <c r="C574" t="s">
        <v>1122</v>
      </c>
      <c r="D574">
        <v>68.633064</v>
      </c>
      <c r="E574">
        <v>-149.62827</v>
      </c>
      <c r="F574">
        <v>719</v>
      </c>
      <c r="G574" t="s">
        <v>385</v>
      </c>
      <c r="J574" t="s">
        <v>1027</v>
      </c>
      <c r="L574" t="s">
        <v>1123</v>
      </c>
      <c r="M574" s="77" t="str">
        <f t="shared" si="25"/>
        <v>View on Google Map</v>
      </c>
    </row>
    <row r="575" spans="2:13" ht="12.75">
      <c r="B575" t="s">
        <v>1431</v>
      </c>
      <c r="C575" t="s">
        <v>1376</v>
      </c>
      <c r="D575">
        <v>68.695506</v>
      </c>
      <c r="E575">
        <v>-149.207807</v>
      </c>
      <c r="G575" t="s">
        <v>1378</v>
      </c>
      <c r="J575" s="12" t="s">
        <v>1356</v>
      </c>
      <c r="M575" s="77" t="str">
        <f t="shared" si="25"/>
        <v>View on Google Map</v>
      </c>
    </row>
    <row r="576" spans="2:13" ht="12.75">
      <c r="B576" t="s">
        <v>1430</v>
      </c>
      <c r="C576" t="s">
        <v>1376</v>
      </c>
      <c r="D576">
        <v>68.695697</v>
      </c>
      <c r="E576">
        <v>-149.204827</v>
      </c>
      <c r="G576" t="s">
        <v>1378</v>
      </c>
      <c r="J576" s="12" t="s">
        <v>1356</v>
      </c>
      <c r="M576" s="77" t="str">
        <f t="shared" si="25"/>
        <v>View on Google Map</v>
      </c>
    </row>
    <row r="577" spans="2:13" ht="12.75">
      <c r="B577" t="s">
        <v>1428</v>
      </c>
      <c r="C577" t="s">
        <v>1376</v>
      </c>
      <c r="D577">
        <v>68.6907</v>
      </c>
      <c r="E577">
        <v>-149.208371</v>
      </c>
      <c r="G577" t="s">
        <v>1378</v>
      </c>
      <c r="J577" s="12" t="s">
        <v>1356</v>
      </c>
      <c r="M577" s="77" t="str">
        <f t="shared" si="25"/>
        <v>View on Google Map</v>
      </c>
    </row>
    <row r="578" spans="2:13" ht="12.75">
      <c r="B578" t="s">
        <v>1429</v>
      </c>
      <c r="C578" t="s">
        <v>1376</v>
      </c>
      <c r="D578">
        <v>68.693759</v>
      </c>
      <c r="E578">
        <v>-149.204055</v>
      </c>
      <c r="G578" t="s">
        <v>1378</v>
      </c>
      <c r="J578" s="12" t="s">
        <v>1356</v>
      </c>
      <c r="M578" s="77" t="str">
        <f t="shared" si="25"/>
        <v>View on Google Map</v>
      </c>
    </row>
    <row r="579" spans="2:13" ht="12.75">
      <c r="B579" t="s">
        <v>1567</v>
      </c>
      <c r="C579" t="s">
        <v>1568</v>
      </c>
      <c r="D579">
        <v>68.628228973</v>
      </c>
      <c r="E579">
        <v>-149.596001285</v>
      </c>
      <c r="F579">
        <v>726.5</v>
      </c>
      <c r="J579" t="s">
        <v>1356</v>
      </c>
      <c r="M579" t="str">
        <f>HYPERLINK("http://maps.google.com/maps?q="&amp;D579&amp;","&amp;E579,"View on Google Map")</f>
        <v>View on Google Map</v>
      </c>
    </row>
    <row r="580" spans="1:13" ht="12.75">
      <c r="A580">
        <v>901</v>
      </c>
      <c r="B580" t="s">
        <v>1164</v>
      </c>
      <c r="C580" t="s">
        <v>1165</v>
      </c>
      <c r="H580" t="s">
        <v>1166</v>
      </c>
      <c r="J580" s="12" t="s">
        <v>1356</v>
      </c>
      <c r="M580" s="77" t="str">
        <f aca="true" t="shared" si="28" ref="M580:M644">HYPERLINK("http://maps.google.com/maps?q="&amp;D580&amp;","&amp;E580,"View on Google Map")</f>
        <v>View on Google Map</v>
      </c>
    </row>
    <row r="581" spans="1:13" ht="12.75">
      <c r="A581">
        <v>902</v>
      </c>
      <c r="B581" t="s">
        <v>1167</v>
      </c>
      <c r="C581" t="s">
        <v>1165</v>
      </c>
      <c r="F581">
        <v>757</v>
      </c>
      <c r="G581" t="s">
        <v>1161</v>
      </c>
      <c r="H581" t="s">
        <v>1168</v>
      </c>
      <c r="J581" t="s">
        <v>1356</v>
      </c>
      <c r="M581" s="77" t="str">
        <f t="shared" si="28"/>
        <v>View on Google Map</v>
      </c>
    </row>
    <row r="582" spans="1:13" ht="12.75">
      <c r="A582">
        <v>903</v>
      </c>
      <c r="B582" t="s">
        <v>1169</v>
      </c>
      <c r="C582" t="s">
        <v>1165</v>
      </c>
      <c r="F582">
        <v>770</v>
      </c>
      <c r="G582" t="s">
        <v>1161</v>
      </c>
      <c r="H582" t="s">
        <v>1170</v>
      </c>
      <c r="J582" t="s">
        <v>1356</v>
      </c>
      <c r="M582" s="77" t="str">
        <f t="shared" si="28"/>
        <v>View on Google Map</v>
      </c>
    </row>
    <row r="583" spans="1:13" ht="12.75">
      <c r="A583">
        <v>904</v>
      </c>
      <c r="B583" t="s">
        <v>1171</v>
      </c>
      <c r="C583" t="s">
        <v>1165</v>
      </c>
      <c r="F583">
        <v>770</v>
      </c>
      <c r="G583" t="s">
        <v>1161</v>
      </c>
      <c r="H583" t="s">
        <v>1172</v>
      </c>
      <c r="J583" t="s">
        <v>1356</v>
      </c>
      <c r="M583" s="77" t="str">
        <f t="shared" si="28"/>
        <v>View on Google Map</v>
      </c>
    </row>
    <row r="584" spans="1:13" ht="12.75">
      <c r="A584">
        <v>905</v>
      </c>
      <c r="B584" t="s">
        <v>1173</v>
      </c>
      <c r="C584" t="s">
        <v>1165</v>
      </c>
      <c r="F584">
        <v>769</v>
      </c>
      <c r="G584" t="s">
        <v>1161</v>
      </c>
      <c r="H584" t="s">
        <v>1174</v>
      </c>
      <c r="J584" t="s">
        <v>1356</v>
      </c>
      <c r="M584" s="77" t="str">
        <f t="shared" si="28"/>
        <v>View on Google Map</v>
      </c>
    </row>
    <row r="585" spans="1:13" ht="12.75">
      <c r="A585">
        <v>906</v>
      </c>
      <c r="B585" t="s">
        <v>1175</v>
      </c>
      <c r="C585" t="s">
        <v>1165</v>
      </c>
      <c r="F585">
        <v>769</v>
      </c>
      <c r="G585" t="s">
        <v>1161</v>
      </c>
      <c r="H585" t="s">
        <v>1176</v>
      </c>
      <c r="J585" t="s">
        <v>1356</v>
      </c>
      <c r="M585" s="77" t="str">
        <f t="shared" si="28"/>
        <v>View on Google Map</v>
      </c>
    </row>
    <row r="586" spans="1:13" ht="12.75">
      <c r="A586">
        <v>907</v>
      </c>
      <c r="B586" t="s">
        <v>1177</v>
      </c>
      <c r="C586" t="s">
        <v>1165</v>
      </c>
      <c r="F586">
        <v>770</v>
      </c>
      <c r="G586" t="s">
        <v>1161</v>
      </c>
      <c r="H586" t="s">
        <v>1178</v>
      </c>
      <c r="J586" t="s">
        <v>1356</v>
      </c>
      <c r="M586" s="77" t="str">
        <f t="shared" si="28"/>
        <v>View on Google Map</v>
      </c>
    </row>
    <row r="587" spans="1:13" ht="12.75">
      <c r="A587">
        <v>908</v>
      </c>
      <c r="B587" t="s">
        <v>1179</v>
      </c>
      <c r="C587" t="s">
        <v>1165</v>
      </c>
      <c r="F587">
        <v>770</v>
      </c>
      <c r="G587" t="s">
        <v>1161</v>
      </c>
      <c r="H587" t="s">
        <v>1180</v>
      </c>
      <c r="J587" t="s">
        <v>1356</v>
      </c>
      <c r="M587" s="77" t="str">
        <f t="shared" si="28"/>
        <v>View on Google Map</v>
      </c>
    </row>
    <row r="588" spans="1:13" ht="12.75">
      <c r="A588">
        <v>909</v>
      </c>
      <c r="B588" t="s">
        <v>1181</v>
      </c>
      <c r="C588" t="s">
        <v>1165</v>
      </c>
      <c r="F588">
        <v>764</v>
      </c>
      <c r="G588" t="s">
        <v>1161</v>
      </c>
      <c r="H588" t="s">
        <v>1182</v>
      </c>
      <c r="J588" t="s">
        <v>1356</v>
      </c>
      <c r="M588" s="77" t="str">
        <f t="shared" si="28"/>
        <v>View on Google Map</v>
      </c>
    </row>
    <row r="589" spans="1:13" ht="12.75">
      <c r="A589">
        <v>910</v>
      </c>
      <c r="B589" t="s">
        <v>1183</v>
      </c>
      <c r="C589" t="s">
        <v>1165</v>
      </c>
      <c r="F589">
        <v>764</v>
      </c>
      <c r="G589" t="s">
        <v>1161</v>
      </c>
      <c r="H589" t="s">
        <v>1184</v>
      </c>
      <c r="J589" t="s">
        <v>1356</v>
      </c>
      <c r="M589" s="77" t="str">
        <f t="shared" si="28"/>
        <v>View on Google Map</v>
      </c>
    </row>
    <row r="590" spans="1:13" ht="12.75">
      <c r="A590">
        <v>911</v>
      </c>
      <c r="B590" t="s">
        <v>1185</v>
      </c>
      <c r="C590" t="s">
        <v>1165</v>
      </c>
      <c r="F590">
        <v>760</v>
      </c>
      <c r="G590" t="s">
        <v>1161</v>
      </c>
      <c r="H590" t="s">
        <v>1186</v>
      </c>
      <c r="J590" t="s">
        <v>1356</v>
      </c>
      <c r="M590" s="77" t="str">
        <f t="shared" si="28"/>
        <v>View on Google Map</v>
      </c>
    </row>
    <row r="591" spans="1:13" ht="12.75">
      <c r="A591">
        <v>912</v>
      </c>
      <c r="B591" t="s">
        <v>1187</v>
      </c>
      <c r="C591" t="s">
        <v>1165</v>
      </c>
      <c r="F591">
        <v>760</v>
      </c>
      <c r="G591" t="s">
        <v>1161</v>
      </c>
      <c r="H591" t="s">
        <v>1188</v>
      </c>
      <c r="J591" t="s">
        <v>1356</v>
      </c>
      <c r="M591" s="77" t="str">
        <f t="shared" si="28"/>
        <v>View on Google Map</v>
      </c>
    </row>
    <row r="592" spans="1:13" ht="12.75">
      <c r="A592">
        <v>913</v>
      </c>
      <c r="B592" t="s">
        <v>1189</v>
      </c>
      <c r="C592" t="s">
        <v>1165</v>
      </c>
      <c r="F592">
        <v>759</v>
      </c>
      <c r="G592" t="s">
        <v>1161</v>
      </c>
      <c r="H592" t="s">
        <v>1190</v>
      </c>
      <c r="J592" t="s">
        <v>1356</v>
      </c>
      <c r="M592" s="77" t="str">
        <f t="shared" si="28"/>
        <v>View on Google Map</v>
      </c>
    </row>
    <row r="593" spans="1:13" ht="12.75">
      <c r="A593">
        <v>914</v>
      </c>
      <c r="B593" t="s">
        <v>1191</v>
      </c>
      <c r="C593" t="s">
        <v>1165</v>
      </c>
      <c r="F593">
        <v>758</v>
      </c>
      <c r="G593" t="s">
        <v>1161</v>
      </c>
      <c r="H593" t="s">
        <v>1192</v>
      </c>
      <c r="J593" t="s">
        <v>1356</v>
      </c>
      <c r="M593" s="77" t="str">
        <f t="shared" si="28"/>
        <v>View on Google Map</v>
      </c>
    </row>
    <row r="594" spans="1:13" ht="12.75">
      <c r="A594">
        <v>915</v>
      </c>
      <c r="B594" t="s">
        <v>1193</v>
      </c>
      <c r="C594" t="s">
        <v>1194</v>
      </c>
      <c r="D594">
        <v>68.627901</v>
      </c>
      <c r="E594">
        <v>-149.612951</v>
      </c>
      <c r="F594">
        <v>759</v>
      </c>
      <c r="G594" t="s">
        <v>1161</v>
      </c>
      <c r="H594" t="s">
        <v>1195</v>
      </c>
      <c r="I594" t="s">
        <v>1196</v>
      </c>
      <c r="J594" t="s">
        <v>1356</v>
      </c>
      <c r="M594" s="77" t="str">
        <f t="shared" si="28"/>
        <v>View on Google Map</v>
      </c>
    </row>
    <row r="595" spans="1:13" ht="12.75">
      <c r="A595">
        <v>900</v>
      </c>
      <c r="B595" t="s">
        <v>1160</v>
      </c>
      <c r="C595" t="str">
        <f>"Arctic LTER Site number "&amp;A595</f>
        <v>Arctic LTER Site number 900</v>
      </c>
      <c r="D595">
        <v>68.623488</v>
      </c>
      <c r="E595">
        <v>-149.616559</v>
      </c>
      <c r="F595">
        <v>761</v>
      </c>
      <c r="G595" t="s">
        <v>1161</v>
      </c>
      <c r="H595" t="s">
        <v>1162</v>
      </c>
      <c r="I595" t="s">
        <v>1163</v>
      </c>
      <c r="J595" t="s">
        <v>1356</v>
      </c>
      <c r="M595" s="77" t="str">
        <f t="shared" si="28"/>
        <v>View on Google Map</v>
      </c>
    </row>
    <row r="596" spans="2:13" ht="12.75">
      <c r="B596" t="s">
        <v>1420</v>
      </c>
      <c r="C596" t="s">
        <v>1380</v>
      </c>
      <c r="D596">
        <v>68.54926388888889</v>
      </c>
      <c r="E596">
        <v>-149.306022222222</v>
      </c>
      <c r="G596" t="s">
        <v>1378</v>
      </c>
      <c r="J596" s="12" t="s">
        <v>1356</v>
      </c>
      <c r="M596" s="77" t="str">
        <f t="shared" si="28"/>
        <v>View on Google Map</v>
      </c>
    </row>
    <row r="597" spans="2:13" ht="12.75">
      <c r="B597" t="s">
        <v>1422</v>
      </c>
      <c r="C597" t="s">
        <v>1380</v>
      </c>
      <c r="D597">
        <v>68.55018888888888</v>
      </c>
      <c r="E597">
        <v>-149.310305555556</v>
      </c>
      <c r="G597" t="s">
        <v>1378</v>
      </c>
      <c r="J597" s="12" t="s">
        <v>1356</v>
      </c>
      <c r="M597" s="77" t="str">
        <f t="shared" si="28"/>
        <v>View on Google Map</v>
      </c>
    </row>
    <row r="598" spans="2:13" ht="12.75">
      <c r="B598" t="s">
        <v>1421</v>
      </c>
      <c r="C598" t="s">
        <v>1380</v>
      </c>
      <c r="D598">
        <v>68.54910833333334</v>
      </c>
      <c r="E598">
        <v>-149.308377777778</v>
      </c>
      <c r="G598" t="s">
        <v>1378</v>
      </c>
      <c r="J598" s="12" t="s">
        <v>1356</v>
      </c>
      <c r="M598" s="77" t="str">
        <f t="shared" si="28"/>
        <v>View on Google Map</v>
      </c>
    </row>
    <row r="599" spans="1:13" ht="12.75">
      <c r="A599">
        <v>42</v>
      </c>
      <c r="B599" t="s">
        <v>373</v>
      </c>
      <c r="C599" t="str">
        <f>"Arctic LTER Site number "&amp;A599</f>
        <v>Arctic LTER Site number 42</v>
      </c>
      <c r="D599">
        <v>68.960556</v>
      </c>
      <c r="E599">
        <v>-150.630556</v>
      </c>
      <c r="G599" t="s">
        <v>297</v>
      </c>
      <c r="H599" t="s">
        <v>374</v>
      </c>
      <c r="J599" t="s">
        <v>375</v>
      </c>
      <c r="L599" t="s">
        <v>359</v>
      </c>
      <c r="M599" s="77" t="str">
        <f t="shared" si="28"/>
        <v>View on Google Map</v>
      </c>
    </row>
    <row r="600" spans="1:13" ht="12.75">
      <c r="A600">
        <v>43</v>
      </c>
      <c r="B600" t="s">
        <v>376</v>
      </c>
      <c r="C600" t="str">
        <f>"Arctic LTER Site number "&amp;A600</f>
        <v>Arctic LTER Site number 43</v>
      </c>
      <c r="D600">
        <v>68.935101</v>
      </c>
      <c r="E600">
        <v>-150.683917</v>
      </c>
      <c r="G600" t="s">
        <v>297</v>
      </c>
      <c r="H600" t="s">
        <v>377</v>
      </c>
      <c r="J600" t="s">
        <v>375</v>
      </c>
      <c r="L600" t="s">
        <v>359</v>
      </c>
      <c r="M600" s="77" t="str">
        <f t="shared" si="28"/>
        <v>View on Google Map</v>
      </c>
    </row>
    <row r="601" spans="1:13" ht="12.75">
      <c r="A601">
        <v>44</v>
      </c>
      <c r="B601" t="s">
        <v>378</v>
      </c>
      <c r="C601" t="str">
        <f>"Arctic LTER Site number "&amp;A601</f>
        <v>Arctic LTER Site number 44</v>
      </c>
      <c r="D601">
        <v>68.916987</v>
      </c>
      <c r="E601">
        <v>-150.659291</v>
      </c>
      <c r="G601" t="s">
        <v>297</v>
      </c>
      <c r="H601" t="s">
        <v>379</v>
      </c>
      <c r="J601" t="s">
        <v>375</v>
      </c>
      <c r="L601" t="s">
        <v>359</v>
      </c>
      <c r="M601" s="77" t="str">
        <f t="shared" si="28"/>
        <v>View on Google Map</v>
      </c>
    </row>
    <row r="602" spans="2:13" ht="12.75">
      <c r="B602" t="s">
        <v>1432</v>
      </c>
      <c r="C602" t="s">
        <v>1433</v>
      </c>
      <c r="D602">
        <v>69.13277777777778</v>
      </c>
      <c r="E602">
        <v>-150.710833333333</v>
      </c>
      <c r="G602" t="s">
        <v>1434</v>
      </c>
      <c r="J602" t="s">
        <v>1289</v>
      </c>
      <c r="L602" t="s">
        <v>359</v>
      </c>
      <c r="M602" s="77" t="str">
        <f t="shared" si="28"/>
        <v>View on Google Map</v>
      </c>
    </row>
    <row r="603" spans="2:13" ht="12.75">
      <c r="B603" t="s">
        <v>1435</v>
      </c>
      <c r="C603" t="s">
        <v>1376</v>
      </c>
      <c r="D603">
        <v>69.13944444444445</v>
      </c>
      <c r="E603">
        <v>-150.683888888889</v>
      </c>
      <c r="G603" t="s">
        <v>1434</v>
      </c>
      <c r="J603" t="s">
        <v>1289</v>
      </c>
      <c r="L603" t="s">
        <v>359</v>
      </c>
      <c r="M603" s="77" t="str">
        <f t="shared" si="28"/>
        <v>View on Google Map</v>
      </c>
    </row>
    <row r="604" spans="2:13" ht="12.75">
      <c r="B604" t="s">
        <v>1436</v>
      </c>
      <c r="C604" t="s">
        <v>1433</v>
      </c>
      <c r="D604">
        <v>68.96083333333334</v>
      </c>
      <c r="E604">
        <v>-150.719722222222</v>
      </c>
      <c r="G604" t="s">
        <v>1434</v>
      </c>
      <c r="J604" t="s">
        <v>1289</v>
      </c>
      <c r="L604" t="s">
        <v>359</v>
      </c>
      <c r="M604" s="77" t="str">
        <f t="shared" si="28"/>
        <v>View on Google Map</v>
      </c>
    </row>
    <row r="605" spans="2:13" ht="12.75">
      <c r="B605" t="s">
        <v>1437</v>
      </c>
      <c r="C605" t="s">
        <v>1376</v>
      </c>
      <c r="D605">
        <v>69.05527777777777</v>
      </c>
      <c r="E605">
        <v>-150.809722222222</v>
      </c>
      <c r="G605" t="s">
        <v>1434</v>
      </c>
      <c r="J605" t="s">
        <v>1289</v>
      </c>
      <c r="L605" t="s">
        <v>359</v>
      </c>
      <c r="M605" s="77" t="str">
        <f t="shared" si="28"/>
        <v>View on Google Map</v>
      </c>
    </row>
    <row r="606" spans="1:13" ht="12.75">
      <c r="A606">
        <v>932</v>
      </c>
      <c r="B606" t="s">
        <v>1233</v>
      </c>
      <c r="C606" t="str">
        <f aca="true" t="shared" si="29" ref="C606:C634">"Arctic LTER Site number "&amp;A606</f>
        <v>Arctic LTER Site number 932</v>
      </c>
      <c r="F606">
        <v>750</v>
      </c>
      <c r="G606" t="s">
        <v>1161</v>
      </c>
      <c r="H606" t="s">
        <v>1234</v>
      </c>
      <c r="I606" t="s">
        <v>1235</v>
      </c>
      <c r="J606" t="s">
        <v>1356</v>
      </c>
      <c r="M606" s="77" t="str">
        <f t="shared" si="28"/>
        <v>View on Google Map</v>
      </c>
    </row>
    <row r="607" spans="1:13" ht="12.75">
      <c r="A607">
        <v>920</v>
      </c>
      <c r="B607" t="s">
        <v>1197</v>
      </c>
      <c r="C607" t="str">
        <f t="shared" si="29"/>
        <v>Arctic LTER Site number 920</v>
      </c>
      <c r="F607">
        <v>760</v>
      </c>
      <c r="G607" t="s">
        <v>1161</v>
      </c>
      <c r="H607" t="s">
        <v>1198</v>
      </c>
      <c r="I607" t="s">
        <v>1199</v>
      </c>
      <c r="J607" t="s">
        <v>1356</v>
      </c>
      <c r="M607" s="77" t="str">
        <f t="shared" si="28"/>
        <v>View on Google Map</v>
      </c>
    </row>
    <row r="608" spans="1:13" ht="12.75">
      <c r="A608">
        <v>921</v>
      </c>
      <c r="B608" t="s">
        <v>1200</v>
      </c>
      <c r="C608" t="str">
        <f t="shared" si="29"/>
        <v>Arctic LTER Site number 921</v>
      </c>
      <c r="F608">
        <v>720</v>
      </c>
      <c r="G608" t="s">
        <v>1161</v>
      </c>
      <c r="H608" t="s">
        <v>1201</v>
      </c>
      <c r="I608" t="s">
        <v>1202</v>
      </c>
      <c r="J608" t="s">
        <v>1356</v>
      </c>
      <c r="M608" s="77" t="str">
        <f t="shared" si="28"/>
        <v>View on Google Map</v>
      </c>
    </row>
    <row r="609" spans="1:13" ht="12.75">
      <c r="A609">
        <v>922</v>
      </c>
      <c r="B609" t="s">
        <v>1203</v>
      </c>
      <c r="C609" t="str">
        <f t="shared" si="29"/>
        <v>Arctic LTER Site number 922</v>
      </c>
      <c r="F609">
        <v>750</v>
      </c>
      <c r="G609" t="s">
        <v>1161</v>
      </c>
      <c r="H609" t="s">
        <v>1204</v>
      </c>
      <c r="I609" t="s">
        <v>1205</v>
      </c>
      <c r="J609" t="s">
        <v>1356</v>
      </c>
      <c r="M609" s="77" t="str">
        <f t="shared" si="28"/>
        <v>View on Google Map</v>
      </c>
    </row>
    <row r="610" spans="1:13" ht="12.75">
      <c r="A610">
        <v>923</v>
      </c>
      <c r="B610" t="s">
        <v>1206</v>
      </c>
      <c r="C610" t="str">
        <f t="shared" si="29"/>
        <v>Arctic LTER Site number 923</v>
      </c>
      <c r="F610">
        <v>750</v>
      </c>
      <c r="G610" t="s">
        <v>1161</v>
      </c>
      <c r="H610" t="s">
        <v>1207</v>
      </c>
      <c r="I610" t="s">
        <v>1208</v>
      </c>
      <c r="J610" t="s">
        <v>1356</v>
      </c>
      <c r="M610" s="77" t="str">
        <f t="shared" si="28"/>
        <v>View on Google Map</v>
      </c>
    </row>
    <row r="611" spans="1:13" ht="12.75">
      <c r="A611">
        <v>924</v>
      </c>
      <c r="B611" t="s">
        <v>1209</v>
      </c>
      <c r="C611" t="str">
        <f t="shared" si="29"/>
        <v>Arctic LTER Site number 924</v>
      </c>
      <c r="F611">
        <v>750</v>
      </c>
      <c r="G611" t="s">
        <v>1161</v>
      </c>
      <c r="H611" t="s">
        <v>1210</v>
      </c>
      <c r="I611" t="s">
        <v>1211</v>
      </c>
      <c r="J611" t="s">
        <v>1356</v>
      </c>
      <c r="M611" s="77" t="str">
        <f t="shared" si="28"/>
        <v>View on Google Map</v>
      </c>
    </row>
    <row r="612" spans="1:13" ht="12.75">
      <c r="A612">
        <v>925</v>
      </c>
      <c r="B612" t="s">
        <v>1212</v>
      </c>
      <c r="C612" t="str">
        <f t="shared" si="29"/>
        <v>Arctic LTER Site number 925</v>
      </c>
      <c r="F612">
        <v>750</v>
      </c>
      <c r="G612" t="s">
        <v>1161</v>
      </c>
      <c r="H612" t="s">
        <v>1213</v>
      </c>
      <c r="I612" t="s">
        <v>1214</v>
      </c>
      <c r="J612" t="s">
        <v>1356</v>
      </c>
      <c r="M612" s="77" t="str">
        <f t="shared" si="28"/>
        <v>View on Google Map</v>
      </c>
    </row>
    <row r="613" spans="1:13" ht="12.75">
      <c r="A613">
        <v>926</v>
      </c>
      <c r="B613" t="s">
        <v>1215</v>
      </c>
      <c r="C613" t="str">
        <f t="shared" si="29"/>
        <v>Arctic LTER Site number 926</v>
      </c>
      <c r="F613">
        <v>750</v>
      </c>
      <c r="G613" t="s">
        <v>1161</v>
      </c>
      <c r="H613" t="s">
        <v>1216</v>
      </c>
      <c r="I613" t="s">
        <v>1217</v>
      </c>
      <c r="J613" t="s">
        <v>1356</v>
      </c>
      <c r="M613" s="77" t="str">
        <f t="shared" si="28"/>
        <v>View on Google Map</v>
      </c>
    </row>
    <row r="614" spans="1:13" ht="12.75">
      <c r="A614">
        <v>927</v>
      </c>
      <c r="B614" t="s">
        <v>1218</v>
      </c>
      <c r="C614" t="str">
        <f t="shared" si="29"/>
        <v>Arctic LTER Site number 927</v>
      </c>
      <c r="F614">
        <v>750</v>
      </c>
      <c r="G614" t="s">
        <v>1161</v>
      </c>
      <c r="H614" t="s">
        <v>1219</v>
      </c>
      <c r="I614" t="s">
        <v>1220</v>
      </c>
      <c r="J614" t="s">
        <v>1356</v>
      </c>
      <c r="M614" s="77" t="str">
        <f t="shared" si="28"/>
        <v>View on Google Map</v>
      </c>
    </row>
    <row r="615" spans="1:13" ht="12.75">
      <c r="A615">
        <v>928</v>
      </c>
      <c r="B615" t="s">
        <v>1221</v>
      </c>
      <c r="C615" t="str">
        <f t="shared" si="29"/>
        <v>Arctic LTER Site number 928</v>
      </c>
      <c r="F615">
        <v>750</v>
      </c>
      <c r="G615" t="s">
        <v>1161</v>
      </c>
      <c r="H615" t="s">
        <v>1222</v>
      </c>
      <c r="I615" t="s">
        <v>1223</v>
      </c>
      <c r="J615" t="s">
        <v>1356</v>
      </c>
      <c r="M615" s="77" t="str">
        <f t="shared" si="28"/>
        <v>View on Google Map</v>
      </c>
    </row>
    <row r="616" spans="1:13" ht="12.75">
      <c r="A616">
        <v>929</v>
      </c>
      <c r="B616" t="s">
        <v>1224</v>
      </c>
      <c r="C616" t="str">
        <f t="shared" si="29"/>
        <v>Arctic LTER Site number 929</v>
      </c>
      <c r="F616">
        <v>750</v>
      </c>
      <c r="G616" t="s">
        <v>1161</v>
      </c>
      <c r="H616" t="s">
        <v>1225</v>
      </c>
      <c r="I616" t="s">
        <v>1226</v>
      </c>
      <c r="J616" t="s">
        <v>1356</v>
      </c>
      <c r="M616" s="77" t="str">
        <f t="shared" si="28"/>
        <v>View on Google Map</v>
      </c>
    </row>
    <row r="617" spans="1:13" ht="12.75">
      <c r="A617">
        <v>930</v>
      </c>
      <c r="B617" t="s">
        <v>1227</v>
      </c>
      <c r="C617" t="str">
        <f t="shared" si="29"/>
        <v>Arctic LTER Site number 930</v>
      </c>
      <c r="F617">
        <v>750</v>
      </c>
      <c r="G617" t="s">
        <v>1161</v>
      </c>
      <c r="H617" t="s">
        <v>1228</v>
      </c>
      <c r="I617" t="s">
        <v>1229</v>
      </c>
      <c r="J617" t="s">
        <v>1356</v>
      </c>
      <c r="M617" s="77" t="str">
        <f t="shared" si="28"/>
        <v>View on Google Map</v>
      </c>
    </row>
    <row r="618" spans="1:13" ht="12.75">
      <c r="A618">
        <v>931</v>
      </c>
      <c r="B618" t="s">
        <v>1230</v>
      </c>
      <c r="C618" t="str">
        <f t="shared" si="29"/>
        <v>Arctic LTER Site number 931</v>
      </c>
      <c r="F618">
        <v>750</v>
      </c>
      <c r="G618" t="s">
        <v>1161</v>
      </c>
      <c r="H618" t="s">
        <v>1231</v>
      </c>
      <c r="I618" t="s">
        <v>1232</v>
      </c>
      <c r="J618" t="s">
        <v>1356</v>
      </c>
      <c r="M618" s="77" t="str">
        <f t="shared" si="28"/>
        <v>View on Google Map</v>
      </c>
    </row>
    <row r="619" spans="1:13" ht="12.75">
      <c r="A619">
        <v>370</v>
      </c>
      <c r="B619" t="s">
        <v>922</v>
      </c>
      <c r="C619" t="str">
        <f t="shared" si="29"/>
        <v>Arctic LTER Site number 370</v>
      </c>
      <c r="G619" t="s">
        <v>385</v>
      </c>
      <c r="J619" t="s">
        <v>1356</v>
      </c>
      <c r="L619" t="s">
        <v>923</v>
      </c>
      <c r="M619" s="77" t="str">
        <f t="shared" si="28"/>
        <v>View on Google Map</v>
      </c>
    </row>
    <row r="620" spans="1:13" ht="12.75">
      <c r="A620">
        <v>371</v>
      </c>
      <c r="B620" t="s">
        <v>924</v>
      </c>
      <c r="C620" t="str">
        <f t="shared" si="29"/>
        <v>Arctic LTER Site number 371</v>
      </c>
      <c r="G620" t="s">
        <v>385</v>
      </c>
      <c r="J620" t="s">
        <v>1356</v>
      </c>
      <c r="L620" t="s">
        <v>923</v>
      </c>
      <c r="M620" s="77" t="str">
        <f t="shared" si="28"/>
        <v>View on Google Map</v>
      </c>
    </row>
    <row r="621" spans="1:13" ht="12.75">
      <c r="A621">
        <v>372</v>
      </c>
      <c r="B621" t="s">
        <v>925</v>
      </c>
      <c r="C621" t="str">
        <f t="shared" si="29"/>
        <v>Arctic LTER Site number 372</v>
      </c>
      <c r="G621" t="s">
        <v>385</v>
      </c>
      <c r="J621" t="s">
        <v>1356</v>
      </c>
      <c r="L621" t="s">
        <v>923</v>
      </c>
      <c r="M621" s="77" t="str">
        <f t="shared" si="28"/>
        <v>View on Google Map</v>
      </c>
    </row>
    <row r="622" spans="1:13" ht="12.75">
      <c r="A622">
        <v>373</v>
      </c>
      <c r="B622" t="s">
        <v>926</v>
      </c>
      <c r="C622" t="str">
        <f t="shared" si="29"/>
        <v>Arctic LTER Site number 373</v>
      </c>
      <c r="G622" t="s">
        <v>385</v>
      </c>
      <c r="J622" t="s">
        <v>1356</v>
      </c>
      <c r="L622" t="s">
        <v>923</v>
      </c>
      <c r="M622" s="77" t="str">
        <f t="shared" si="28"/>
        <v>View on Google Map</v>
      </c>
    </row>
    <row r="623" spans="1:13" ht="12.75">
      <c r="A623">
        <v>374</v>
      </c>
      <c r="B623" t="s">
        <v>927</v>
      </c>
      <c r="C623" t="str">
        <f t="shared" si="29"/>
        <v>Arctic LTER Site number 374</v>
      </c>
      <c r="G623" t="s">
        <v>385</v>
      </c>
      <c r="J623" t="s">
        <v>1356</v>
      </c>
      <c r="L623" t="s">
        <v>923</v>
      </c>
      <c r="M623" s="77" t="str">
        <f t="shared" si="28"/>
        <v>View on Google Map</v>
      </c>
    </row>
    <row r="624" spans="1:13" ht="12.75">
      <c r="A624">
        <v>375</v>
      </c>
      <c r="B624" t="s">
        <v>928</v>
      </c>
      <c r="C624" t="str">
        <f t="shared" si="29"/>
        <v>Arctic LTER Site number 375</v>
      </c>
      <c r="G624" t="s">
        <v>385</v>
      </c>
      <c r="J624" t="s">
        <v>1356</v>
      </c>
      <c r="L624" t="s">
        <v>923</v>
      </c>
      <c r="M624" s="77" t="str">
        <f t="shared" si="28"/>
        <v>View on Google Map</v>
      </c>
    </row>
    <row r="625" spans="1:13" ht="12.75">
      <c r="A625">
        <v>376</v>
      </c>
      <c r="B625" t="s">
        <v>929</v>
      </c>
      <c r="C625" t="str">
        <f t="shared" si="29"/>
        <v>Arctic LTER Site number 376</v>
      </c>
      <c r="G625" t="s">
        <v>385</v>
      </c>
      <c r="J625" t="s">
        <v>1356</v>
      </c>
      <c r="L625" t="s">
        <v>923</v>
      </c>
      <c r="M625" s="77" t="str">
        <f t="shared" si="28"/>
        <v>View on Google Map</v>
      </c>
    </row>
    <row r="626" spans="1:13" ht="12.75">
      <c r="A626">
        <v>377</v>
      </c>
      <c r="B626" t="s">
        <v>930</v>
      </c>
      <c r="C626" t="str">
        <f t="shared" si="29"/>
        <v>Arctic LTER Site number 377</v>
      </c>
      <c r="G626" t="s">
        <v>385</v>
      </c>
      <c r="J626" t="s">
        <v>1356</v>
      </c>
      <c r="L626" t="s">
        <v>923</v>
      </c>
      <c r="M626" s="77" t="str">
        <f t="shared" si="28"/>
        <v>View on Google Map</v>
      </c>
    </row>
    <row r="627" spans="1:13" ht="12.75">
      <c r="A627">
        <v>378</v>
      </c>
      <c r="B627" t="s">
        <v>931</v>
      </c>
      <c r="C627" t="str">
        <f t="shared" si="29"/>
        <v>Arctic LTER Site number 378</v>
      </c>
      <c r="G627" t="s">
        <v>385</v>
      </c>
      <c r="J627" t="s">
        <v>1356</v>
      </c>
      <c r="L627" t="s">
        <v>923</v>
      </c>
      <c r="M627" s="77" t="str">
        <f t="shared" si="28"/>
        <v>View on Google Map</v>
      </c>
    </row>
    <row r="628" spans="1:13" ht="12.75">
      <c r="A628">
        <v>379</v>
      </c>
      <c r="B628" t="s">
        <v>932</v>
      </c>
      <c r="C628" t="str">
        <f t="shared" si="29"/>
        <v>Arctic LTER Site number 379</v>
      </c>
      <c r="G628" t="s">
        <v>385</v>
      </c>
      <c r="J628" t="s">
        <v>1356</v>
      </c>
      <c r="L628" t="s">
        <v>923</v>
      </c>
      <c r="M628" s="77" t="str">
        <f t="shared" si="28"/>
        <v>View on Google Map</v>
      </c>
    </row>
    <row r="629" spans="1:13" ht="12.75">
      <c r="A629">
        <v>458</v>
      </c>
      <c r="B629" t="s">
        <v>1036</v>
      </c>
      <c r="C629" t="str">
        <f t="shared" si="29"/>
        <v>Arctic LTER Site number 458</v>
      </c>
      <c r="D629">
        <v>68.98633</v>
      </c>
      <c r="E629">
        <v>-149.89803</v>
      </c>
      <c r="F629">
        <v>419</v>
      </c>
      <c r="G629" t="s">
        <v>385</v>
      </c>
      <c r="J629" t="s">
        <v>1027</v>
      </c>
      <c r="M629" s="77" t="str">
        <f t="shared" si="28"/>
        <v>View on Google Map</v>
      </c>
    </row>
    <row r="630" spans="1:13" ht="12.75">
      <c r="A630">
        <v>459</v>
      </c>
      <c r="B630" t="s">
        <v>1037</v>
      </c>
      <c r="C630" t="str">
        <f t="shared" si="29"/>
        <v>Arctic LTER Site number 459</v>
      </c>
      <c r="D630">
        <v>68.98353</v>
      </c>
      <c r="E630">
        <v>-149.89436</v>
      </c>
      <c r="F630">
        <v>408</v>
      </c>
      <c r="G630" t="s">
        <v>385</v>
      </c>
      <c r="J630" t="s">
        <v>1027</v>
      </c>
      <c r="M630" s="77" t="str">
        <f t="shared" si="28"/>
        <v>View on Google Map</v>
      </c>
    </row>
    <row r="631" spans="1:13" ht="12.75">
      <c r="A631">
        <v>460</v>
      </c>
      <c r="B631" t="s">
        <v>1038</v>
      </c>
      <c r="C631" t="str">
        <f t="shared" si="29"/>
        <v>Arctic LTER Site number 460</v>
      </c>
      <c r="D631">
        <v>68.97871</v>
      </c>
      <c r="E631">
        <v>-149.89182</v>
      </c>
      <c r="F631">
        <v>394</v>
      </c>
      <c r="G631" t="s">
        <v>385</v>
      </c>
      <c r="J631" t="s">
        <v>1027</v>
      </c>
      <c r="M631" s="77" t="str">
        <f t="shared" si="28"/>
        <v>View on Google Map</v>
      </c>
    </row>
    <row r="632" spans="1:13" ht="12.75">
      <c r="A632">
        <v>461</v>
      </c>
      <c r="B632" t="s">
        <v>1039</v>
      </c>
      <c r="C632" t="str">
        <f t="shared" si="29"/>
        <v>Arctic LTER Site number 461</v>
      </c>
      <c r="D632">
        <v>68.86175</v>
      </c>
      <c r="E632">
        <v>-149.03908</v>
      </c>
      <c r="F632">
        <v>651</v>
      </c>
      <c r="G632" t="s">
        <v>385</v>
      </c>
      <c r="J632" t="s">
        <v>1027</v>
      </c>
      <c r="M632" s="77" t="str">
        <f t="shared" si="28"/>
        <v>View on Google Map</v>
      </c>
    </row>
    <row r="633" spans="1:13" ht="12.75">
      <c r="A633">
        <v>462</v>
      </c>
      <c r="B633" t="s">
        <v>1040</v>
      </c>
      <c r="C633" t="str">
        <f t="shared" si="29"/>
        <v>Arctic LTER Site number 462</v>
      </c>
      <c r="D633">
        <v>68.86755</v>
      </c>
      <c r="E633">
        <v>-149.03557</v>
      </c>
      <c r="F633">
        <v>638</v>
      </c>
      <c r="G633" t="s">
        <v>385</v>
      </c>
      <c r="J633" t="s">
        <v>1027</v>
      </c>
      <c r="M633" s="77" t="str">
        <f t="shared" si="28"/>
        <v>View on Google Map</v>
      </c>
    </row>
    <row r="634" spans="1:13" ht="12.75">
      <c r="A634" s="80">
        <v>463</v>
      </c>
      <c r="B634" s="80" t="s">
        <v>1041</v>
      </c>
      <c r="C634" t="str">
        <f t="shared" si="29"/>
        <v>Arctic LTER Site number 463</v>
      </c>
      <c r="D634" s="80">
        <v>68.87315</v>
      </c>
      <c r="E634" s="80">
        <v>-149.04128</v>
      </c>
      <c r="F634" s="80">
        <v>637</v>
      </c>
      <c r="G634" s="80" t="s">
        <v>385</v>
      </c>
      <c r="H634" s="80" t="s">
        <v>296</v>
      </c>
      <c r="I634" s="80" t="s">
        <v>296</v>
      </c>
      <c r="J634" s="80" t="s">
        <v>1027</v>
      </c>
      <c r="K634" s="80" t="s">
        <v>296</v>
      </c>
      <c r="L634" s="80" t="s">
        <v>296</v>
      </c>
      <c r="M634" s="77" t="str">
        <f t="shared" si="28"/>
        <v>View on Google Map</v>
      </c>
    </row>
    <row r="635" spans="1:13" ht="12.75">
      <c r="A635">
        <v>129</v>
      </c>
      <c r="B635" t="s">
        <v>452</v>
      </c>
      <c r="C635" t="s">
        <v>453</v>
      </c>
      <c r="D635">
        <v>69.96666666666667</v>
      </c>
      <c r="E635">
        <v>-148.733333333333</v>
      </c>
      <c r="F635">
        <v>57</v>
      </c>
      <c r="G635" t="s">
        <v>385</v>
      </c>
      <c r="H635" t="s">
        <v>454</v>
      </c>
      <c r="J635" t="s">
        <v>1356</v>
      </c>
      <c r="L635" t="s">
        <v>301</v>
      </c>
      <c r="M635" s="77" t="str">
        <f t="shared" si="28"/>
        <v>View on Google Map</v>
      </c>
    </row>
    <row r="636" spans="1:13" ht="12" customHeight="1">
      <c r="A636">
        <v>17</v>
      </c>
      <c r="B636" t="s">
        <v>332</v>
      </c>
      <c r="C636" t="s">
        <v>333</v>
      </c>
      <c r="G636" t="s">
        <v>297</v>
      </c>
      <c r="J636" t="s">
        <v>1356</v>
      </c>
      <c r="M636" s="77" t="str">
        <f t="shared" si="28"/>
        <v>View on Google Map</v>
      </c>
    </row>
    <row r="637" spans="2:13" ht="12.75">
      <c r="B637" t="s">
        <v>1569</v>
      </c>
      <c r="C637" t="s">
        <v>1578</v>
      </c>
      <c r="D637">
        <v>68.757683</v>
      </c>
      <c r="E637">
        <v>-148.840269312</v>
      </c>
      <c r="H637" t="s">
        <v>1581</v>
      </c>
      <c r="M637" s="77" t="str">
        <f t="shared" si="28"/>
        <v>View on Google Map</v>
      </c>
    </row>
    <row r="638" spans="2:13" ht="12.75">
      <c r="B638" t="s">
        <v>1570</v>
      </c>
      <c r="C638" t="s">
        <v>1573</v>
      </c>
      <c r="D638">
        <v>68.758895269</v>
      </c>
      <c r="E638">
        <v>-148.842775011</v>
      </c>
      <c r="M638" s="77" t="str">
        <f t="shared" si="28"/>
        <v>View on Google Map</v>
      </c>
    </row>
    <row r="639" spans="2:13" ht="12.75">
      <c r="B639" t="s">
        <v>1579</v>
      </c>
      <c r="C639" t="s">
        <v>1574</v>
      </c>
      <c r="D639">
        <v>68.759077738</v>
      </c>
      <c r="E639">
        <v>-148.839591984</v>
      </c>
      <c r="H639" t="s">
        <v>1582</v>
      </c>
      <c r="M639" s="77" t="str">
        <f t="shared" si="28"/>
        <v>View on Google Map</v>
      </c>
    </row>
    <row r="640" spans="2:13" ht="12.75">
      <c r="B640" t="s">
        <v>1580</v>
      </c>
      <c r="C640" t="s">
        <v>1575</v>
      </c>
      <c r="D640">
        <v>68.759637347</v>
      </c>
      <c r="E640">
        <v>-148.840913561</v>
      </c>
      <c r="H640" t="s">
        <v>1583</v>
      </c>
      <c r="M640" s="77" t="str">
        <f t="shared" si="28"/>
        <v>View on Google Map</v>
      </c>
    </row>
    <row r="641" spans="2:13" ht="12.75">
      <c r="B641" t="s">
        <v>1571</v>
      </c>
      <c r="C641" t="s">
        <v>1576</v>
      </c>
      <c r="D641">
        <v>68.760771101</v>
      </c>
      <c r="E641">
        <v>-148.839586536</v>
      </c>
      <c r="H641" t="s">
        <v>1584</v>
      </c>
      <c r="I641" t="s">
        <v>1585</v>
      </c>
      <c r="M641" s="77" t="str">
        <f t="shared" si="28"/>
        <v>View on Google Map</v>
      </c>
    </row>
    <row r="642" spans="2:13" ht="12.75">
      <c r="B642" t="s">
        <v>1572</v>
      </c>
      <c r="C642" t="s">
        <v>1577</v>
      </c>
      <c r="D642">
        <v>68.764573075</v>
      </c>
      <c r="E642">
        <v>-148.832566904</v>
      </c>
      <c r="M642" s="77" t="str">
        <f t="shared" si="28"/>
        <v>View on Google Map</v>
      </c>
    </row>
    <row r="643" spans="1:13" ht="12.75">
      <c r="A643">
        <v>530</v>
      </c>
      <c r="B643" t="s">
        <v>1134</v>
      </c>
      <c r="C643" t="s">
        <v>1133</v>
      </c>
      <c r="D643">
        <v>68.674332</v>
      </c>
      <c r="E643">
        <v>-149.616944</v>
      </c>
      <c r="F643">
        <v>701</v>
      </c>
      <c r="G643" t="s">
        <v>385</v>
      </c>
      <c r="J643" t="s">
        <v>1027</v>
      </c>
      <c r="L643" t="s">
        <v>1081</v>
      </c>
      <c r="M643" s="77" t="str">
        <f t="shared" si="28"/>
        <v>View on Google Map</v>
      </c>
    </row>
    <row r="644" spans="1:13" ht="12.75">
      <c r="A644">
        <v>496</v>
      </c>
      <c r="B644" t="s">
        <v>1083</v>
      </c>
      <c r="C644" t="str">
        <f>"Arctic LTER Site number "&amp;A644</f>
        <v>Arctic LTER Site number 496</v>
      </c>
      <c r="D644">
        <v>68.67415</v>
      </c>
      <c r="E644">
        <v>-149.618103</v>
      </c>
      <c r="F644">
        <v>701</v>
      </c>
      <c r="G644" t="s">
        <v>297</v>
      </c>
      <c r="H644" t="s">
        <v>1084</v>
      </c>
      <c r="J644" t="s">
        <v>1080</v>
      </c>
      <c r="L644" t="s">
        <v>1081</v>
      </c>
      <c r="M644" s="77" t="str">
        <f t="shared" si="28"/>
        <v>View on Google Map</v>
      </c>
    </row>
    <row r="645" spans="2:13" ht="12.75">
      <c r="B645" t="s">
        <v>1587</v>
      </c>
      <c r="C645" t="s">
        <v>1588</v>
      </c>
      <c r="D645">
        <v>68.606583</v>
      </c>
      <c r="E645">
        <v>-149.59215</v>
      </c>
      <c r="F645">
        <v>747</v>
      </c>
      <c r="G645" t="s">
        <v>297</v>
      </c>
      <c r="H645" t="s">
        <v>1589</v>
      </c>
      <c r="I645" t="s">
        <v>1590</v>
      </c>
      <c r="J645" t="s">
        <v>1591</v>
      </c>
      <c r="M645" s="77" t="str">
        <f>HYPERLINK("http://maps.google.com/maps?q="&amp;D645&amp;","&amp;E645,"View on Google Map")</f>
        <v>View on Google Map</v>
      </c>
    </row>
  </sheetData>
  <sheetProtection/>
  <autoFilter ref="A2:N645">
    <sortState ref="A3:N645">
      <sortCondition sortBy="value" ref="B3:B645"/>
    </sortState>
  </autoFilter>
  <conditionalFormatting sqref="B2">
    <cfRule type="cellIs" priority="2" dxfId="21" operator="equal" stopIfTrue="1">
      <formula>"NOT ASSIGNED:"</formula>
    </cfRule>
  </conditionalFormatting>
  <printOptions/>
  <pageMargins left="0.7" right="0.7" top="0.75" bottom="0.75" header="0.3" footer="0.3"/>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2018-07-11T14:56:06Z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